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по субъектам 50%\хоз.субъекты 2024\"/>
    </mc:Choice>
  </mc:AlternateContent>
  <bookViews>
    <workbookView xWindow="0" yWindow="0" windowWidth="28800" windowHeight="117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8" i="1"/>
  <c r="G36" i="1"/>
  <c r="G35" i="1"/>
  <c r="G34" i="1"/>
  <c r="G33" i="1"/>
  <c r="G32" i="1"/>
  <c r="G31" i="1"/>
  <c r="G30" i="1"/>
  <c r="G26" i="1"/>
  <c r="G25" i="1"/>
  <c r="G24" i="1"/>
  <c r="G23" i="1"/>
  <c r="G22" i="1"/>
  <c r="G20" i="1"/>
</calcChain>
</file>

<file path=xl/sharedStrings.xml><?xml version="1.0" encoding="utf-8"?>
<sst xmlns="http://schemas.openxmlformats.org/spreadsheetml/2006/main" count="278" uniqueCount="86">
  <si>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</si>
  <si>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</si>
  <si>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</si>
  <si>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</si>
  <si>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</si>
  <si>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</si>
  <si>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</si>
  <si>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</si>
  <si>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</si>
  <si>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</si>
  <si>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</si>
  <si>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</si>
  <si>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муниципалитет</t>
  </si>
  <si>
    <t>ОАО"Ордынский жилищно-коммунальный сервис"</t>
  </si>
  <si>
    <t>МУП ЖКХ "Ирменское"</t>
  </si>
  <si>
    <t>администрация Верх-Ирменского сельсовета Ордынского района Новосибирской области</t>
  </si>
  <si>
    <t>МУП "ЕУК ЖКХ"</t>
  </si>
  <si>
    <t>Ордынский район</t>
  </si>
  <si>
    <t>Водоснабжение</t>
  </si>
  <si>
    <t>Теплоснабжение</t>
  </si>
  <si>
    <t>Гкал</t>
  </si>
  <si>
    <t>МКОУ -Ордынская СОШ №1</t>
  </si>
  <si>
    <t>человек</t>
  </si>
  <si>
    <t>МКОУ- Ордынская СОШ №2</t>
  </si>
  <si>
    <t>МКОУ- Ордынская СОШ №3</t>
  </si>
  <si>
    <t>МКОУ -Берёзовская СОШ</t>
  </si>
  <si>
    <t>МКОУ- Вагайцевская СОШ</t>
  </si>
  <si>
    <t>МКОУ -Верх-Алеусская СОШ</t>
  </si>
  <si>
    <t>МКОУ -Верх-Ирменская СОШ</t>
  </si>
  <si>
    <t>МКОУ- Верх- Чикская СОШ</t>
  </si>
  <si>
    <t>МКОУ - Кирзинская СОШ</t>
  </si>
  <si>
    <t>МКОУ- Козихинская СОШ</t>
  </si>
  <si>
    <t>МКОУ- Красноярская СОШ</t>
  </si>
  <si>
    <t>МКОУ -Новопичуговская СОШ</t>
  </si>
  <si>
    <t>МКОУ- Нижнекаменская СОШ</t>
  </si>
  <si>
    <t>МКОУ- Петровская СОШ</t>
  </si>
  <si>
    <t>МКОУ- Пролетарская СОШ</t>
  </si>
  <si>
    <t>МКОУ -Спиринская ООШ</t>
  </si>
  <si>
    <t>МКОУ- Усть-Луковская СОШ</t>
  </si>
  <si>
    <t>МКОУ -Филипповская СОШ</t>
  </si>
  <si>
    <t>МКОУ- Чингисская СОШ</t>
  </si>
  <si>
    <t>МКОУ -Рогалевская СОШ</t>
  </si>
  <si>
    <t>МКОУ -Новокузьминская ООШ</t>
  </si>
  <si>
    <t>МКДОУ- Ордынский детский сад "Росинка"</t>
  </si>
  <si>
    <t>МКДОУ- Вагайцевский детский сад "Солнышко"</t>
  </si>
  <si>
    <t>МКДОУ -Чернаковский детский сад "Теремок"</t>
  </si>
  <si>
    <t>МКДОУ- Новошарапский детский сад "Березка"</t>
  </si>
  <si>
    <t>МКДОУ -Новопичуговский детский сад "Золотой петушок"</t>
  </si>
  <si>
    <t>МКОУ -Шайдуровская НОШ</t>
  </si>
  <si>
    <t>МКДОУ- Красноярский детский сад "Кораблик"</t>
  </si>
  <si>
    <t>МКДОУ - Ордынский детский сад "Радуга"</t>
  </si>
  <si>
    <t>МКДОУ -Ордынский детский сад "Ручеёк"</t>
  </si>
  <si>
    <t>р.п. Ордынское Новосибирской обл.</t>
  </si>
  <si>
    <t>МКУ "ЕДДС Ордынского района"</t>
  </si>
  <si>
    <t>Деятельность по обеспечению безопасности и ЧС</t>
  </si>
  <si>
    <t>МКУ СКЦ Ордынского района</t>
  </si>
  <si>
    <t>Рынок услуг в сфере культуры</t>
  </si>
  <si>
    <t>посещений</t>
  </si>
  <si>
    <t>МКУ Ордынский историко-художественный музей</t>
  </si>
  <si>
    <t>МКУК Ордынская ЦБС</t>
  </si>
  <si>
    <t>учащихся</t>
  </si>
  <si>
    <t>МКУДО ОДШИ</t>
  </si>
  <si>
    <t>МКУ АХЦ Ордынского района</t>
  </si>
  <si>
    <t>Водоотведение</t>
  </si>
  <si>
    <t>-</t>
  </si>
  <si>
    <t>МУП "Ордынское АТП"</t>
  </si>
  <si>
    <t>тыс.чел</t>
  </si>
  <si>
    <t>тыс.м³</t>
  </si>
  <si>
    <t>куб.м</t>
  </si>
  <si>
    <t>МУП "Ордынское"</t>
  </si>
  <si>
    <t>Суммарный объем государственного (со стороны субъекта РФ и муниципальных образований) финансирования хозяйствующего субъекта на 01.10.2023, в рублях</t>
  </si>
  <si>
    <t>Информация по хозяйствующим субъектам, доля участия субъекта РФ или муниципального образования в которых
 составляет 50 и более процентов в 2024 году</t>
  </si>
  <si>
    <t xml:space="preserve">МКОУ  Ордынская санаторная школа </t>
  </si>
  <si>
    <t>МКОУ- Верх- Ирменская  школа- интернат для детей с ОВЗ</t>
  </si>
  <si>
    <t xml:space="preserve">МКОУ  Устюжанинская СОШ </t>
  </si>
  <si>
    <t>МКОУ- Новошарпская СОШ</t>
  </si>
  <si>
    <t>МКОУ -Чернаковская НОШ</t>
  </si>
  <si>
    <t>МКОУ ДОД Дом детского творчества</t>
  </si>
  <si>
    <t>37 662 339,52</t>
  </si>
  <si>
    <t>МКУ ДОЛ "Рассвет"</t>
  </si>
  <si>
    <t>Транспорт</t>
  </si>
  <si>
    <t>Образование</t>
  </si>
  <si>
    <t>Санаторно-курортная, оздоровительная</t>
  </si>
  <si>
    <t>ЖКС</t>
  </si>
  <si>
    <t>м³</t>
  </si>
  <si>
    <t>МКОУ ДОД Ордынская ДЮСШ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</si>
</sst>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.5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/>
    <xf numFmtId="3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left" wrapText="1"/>
    </xf>
    <xf numFmtId="2" fontId="4" fillId="0" borderId="1" xfId="0" applyNumberFormat="1" applyFont="1" applyBorder="1"/>
    <xf numFmtId="0" fontId="6" fillId="0" borderId="4" xfId="0" applyFont="1" applyBorder="1" applyAlignment="1">
      <alignment horizontal="left" wrapText="1"/>
    </xf>
    <xf numFmtId="0" fontId="7" fillId="0" borderId="1" xfId="0" applyFont="1" applyBorder="1" applyAlignment="1"/>
    <xf numFmtId="0" fontId="7" fillId="0" borderId="0" xfId="0" applyFont="1"/>
    <xf numFmtId="0" fontId="3" fillId="4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3" fillId="2" borderId="2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4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/>
    <xf numFmtId="4" fontId="4" fillId="0" borderId="1" xfId="0" applyNumberFormat="1" applyFont="1" applyBorder="1"/>
    <xf numFmtId="4" fontId="3" fillId="2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4" fontId="6" fillId="0" borderId="1" xfId="0" applyNumberFormat="1" applyFont="1" applyBorder="1" applyAlignment="1"/>
    <xf numFmtId="165" fontId="3" fillId="0" borderId="5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C34" workbookViewId="0">
      <selection activeCell="G68" sqref="G68"/>
    </sheetView>
  </sheetViews>
  <sheetFormatPr defaultRowHeight="15" x14ac:dyDescent="0.25"/>
  <cols>
    <col min="1" max="1" width="8" customWidth="1"/>
    <col min="2" max="2" width="25.5703125" customWidth="1"/>
    <col min="3" max="3" width="16.85546875" customWidth="1"/>
    <col min="4" max="4" width="16" customWidth="1"/>
    <col min="5" max="5" width="17.85546875" customWidth="1"/>
    <col min="6" max="6" width="16.5703125" customWidth="1"/>
    <col min="7" max="7" width="14.28515625" customWidth="1"/>
    <col min="8" max="8" width="13.28515625" customWidth="1"/>
    <col min="9" max="9" width="16" customWidth="1"/>
    <col min="10" max="11" width="19" customWidth="1"/>
    <col min="12" max="12" width="16.28515625" customWidth="1"/>
  </cols>
  <sheetData>
    <row r="1" spans="1:12" x14ac:dyDescent="0.25">
      <c r="L1" t="s">
        <v>11</v>
      </c>
    </row>
    <row r="3" spans="1:12" ht="39" customHeight="1" x14ac:dyDescent="0.3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1:12" ht="236.25" x14ac:dyDescent="0.25">
      <c r="A5" s="1" t="s">
        <v>0</v>
      </c>
      <c r="B5" s="1" t="s">
        <v>1</v>
      </c>
      <c r="C5" s="1" t="s">
        <v>4</v>
      </c>
      <c r="D5" s="1" t="s">
        <v>5</v>
      </c>
      <c r="E5" s="1" t="s">
        <v>2</v>
      </c>
      <c r="F5" s="1" t="s">
        <v>3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70</v>
      </c>
    </row>
    <row r="6" spans="1:12" ht="45" x14ac:dyDescent="0.25">
      <c r="A6" s="3">
        <v>1</v>
      </c>
      <c r="B6" s="2" t="s">
        <v>13</v>
      </c>
      <c r="C6" s="2" t="s">
        <v>12</v>
      </c>
      <c r="D6" s="2" t="s">
        <v>52</v>
      </c>
      <c r="E6" s="3">
        <v>100</v>
      </c>
      <c r="F6" s="2" t="s">
        <v>83</v>
      </c>
      <c r="G6" s="5">
        <v>68500</v>
      </c>
      <c r="H6" s="6" t="s">
        <v>84</v>
      </c>
      <c r="I6" s="13">
        <v>13502000</v>
      </c>
      <c r="J6" s="7">
        <v>100</v>
      </c>
      <c r="K6" s="7">
        <v>100</v>
      </c>
      <c r="L6" s="8"/>
    </row>
    <row r="7" spans="1:12" ht="14.25" customHeight="1" x14ac:dyDescent="0.25">
      <c r="A7" s="34">
        <v>2</v>
      </c>
      <c r="B7" s="38" t="s">
        <v>14</v>
      </c>
      <c r="C7" s="47" t="s">
        <v>12</v>
      </c>
      <c r="D7" s="47" t="s">
        <v>15</v>
      </c>
      <c r="E7" s="34">
        <v>100</v>
      </c>
      <c r="F7" s="2" t="s">
        <v>18</v>
      </c>
      <c r="G7" s="48">
        <v>101242.5</v>
      </c>
      <c r="H7" s="49" t="s">
        <v>67</v>
      </c>
      <c r="I7" s="50">
        <v>2940082.2</v>
      </c>
      <c r="J7" s="7">
        <v>24</v>
      </c>
      <c r="K7" s="7">
        <v>12</v>
      </c>
      <c r="L7" s="15"/>
    </row>
    <row r="8" spans="1:12" x14ac:dyDescent="0.25">
      <c r="A8" s="35"/>
      <c r="B8" s="39"/>
      <c r="C8" s="51"/>
      <c r="D8" s="51"/>
      <c r="E8" s="35"/>
      <c r="F8" s="2" t="s">
        <v>63</v>
      </c>
      <c r="G8" s="48">
        <v>58693.48</v>
      </c>
      <c r="H8" s="49" t="s">
        <v>67</v>
      </c>
      <c r="I8" s="50">
        <v>1597636.5</v>
      </c>
      <c r="J8" s="7">
        <v>96</v>
      </c>
      <c r="K8" s="7">
        <v>15</v>
      </c>
      <c r="L8" s="15"/>
    </row>
    <row r="9" spans="1:12" ht="30" x14ac:dyDescent="0.25">
      <c r="A9" s="37"/>
      <c r="B9" s="40"/>
      <c r="C9" s="52"/>
      <c r="D9" s="52"/>
      <c r="E9" s="37"/>
      <c r="F9" s="2" t="s">
        <v>19</v>
      </c>
      <c r="G9" s="53">
        <v>2856.3</v>
      </c>
      <c r="H9" s="54" t="s">
        <v>20</v>
      </c>
      <c r="I9" s="50">
        <v>6032695</v>
      </c>
      <c r="J9" s="7">
        <v>7</v>
      </c>
      <c r="K9" s="7">
        <v>5</v>
      </c>
      <c r="L9" s="60">
        <v>9293386.7699999996</v>
      </c>
    </row>
    <row r="10" spans="1:12" x14ac:dyDescent="0.25">
      <c r="A10" s="34">
        <v>3</v>
      </c>
      <c r="B10" s="38" t="s">
        <v>16</v>
      </c>
      <c r="C10" s="47" t="s">
        <v>12</v>
      </c>
      <c r="D10" s="47" t="s">
        <v>17</v>
      </c>
      <c r="E10" s="55">
        <v>100</v>
      </c>
      <c r="F10" s="2" t="s">
        <v>18</v>
      </c>
      <c r="G10" s="56">
        <v>326763.31</v>
      </c>
      <c r="H10" s="49" t="s">
        <v>68</v>
      </c>
      <c r="I10" s="57">
        <v>10377020.57</v>
      </c>
      <c r="J10" s="7">
        <v>76</v>
      </c>
      <c r="K10" s="7">
        <v>43</v>
      </c>
      <c r="L10" s="60">
        <v>3449000</v>
      </c>
    </row>
    <row r="11" spans="1:12" x14ac:dyDescent="0.25">
      <c r="A11" s="35"/>
      <c r="B11" s="39"/>
      <c r="C11" s="51"/>
      <c r="D11" s="51"/>
      <c r="E11" s="35"/>
      <c r="F11" s="2" t="s">
        <v>63</v>
      </c>
      <c r="G11" s="56">
        <v>2197.9699999999998</v>
      </c>
      <c r="H11" s="49" t="s">
        <v>68</v>
      </c>
      <c r="I11" s="57">
        <v>169994</v>
      </c>
      <c r="J11" s="7">
        <v>4</v>
      </c>
      <c r="K11" s="7">
        <v>2</v>
      </c>
      <c r="L11" s="8"/>
    </row>
    <row r="12" spans="1:12" ht="30" x14ac:dyDescent="0.25">
      <c r="A12" s="35"/>
      <c r="B12" s="39"/>
      <c r="C12" s="51"/>
      <c r="D12" s="51"/>
      <c r="E12" s="35"/>
      <c r="F12" s="2" t="s">
        <v>19</v>
      </c>
      <c r="G12" s="56">
        <v>22113.54</v>
      </c>
      <c r="H12" s="54" t="s">
        <v>20</v>
      </c>
      <c r="I12" s="57">
        <v>77157941.629999995</v>
      </c>
      <c r="J12" s="7">
        <v>52</v>
      </c>
      <c r="K12" s="7">
        <v>57</v>
      </c>
      <c r="L12" s="57">
        <v>55929000</v>
      </c>
    </row>
    <row r="13" spans="1:12" s="4" customFormat="1" ht="24" customHeight="1" x14ac:dyDescent="0.25">
      <c r="A13" s="34">
        <v>4</v>
      </c>
      <c r="B13" s="38" t="s">
        <v>69</v>
      </c>
      <c r="C13" s="47" t="s">
        <v>12</v>
      </c>
      <c r="D13" s="47" t="s">
        <v>52</v>
      </c>
      <c r="E13" s="55">
        <v>100</v>
      </c>
      <c r="F13" s="2" t="s">
        <v>18</v>
      </c>
      <c r="G13" s="58">
        <v>388.48</v>
      </c>
      <c r="H13" s="49" t="s">
        <v>68</v>
      </c>
      <c r="I13" s="59">
        <v>10697670</v>
      </c>
      <c r="J13" s="7"/>
      <c r="K13" s="7">
        <v>45</v>
      </c>
      <c r="L13" s="8"/>
    </row>
    <row r="14" spans="1:12" s="4" customFormat="1" ht="18" customHeight="1" x14ac:dyDescent="0.25">
      <c r="A14" s="35"/>
      <c r="B14" s="39"/>
      <c r="C14" s="51"/>
      <c r="D14" s="51"/>
      <c r="E14" s="35"/>
      <c r="F14" s="2" t="s">
        <v>63</v>
      </c>
      <c r="G14" s="58">
        <v>151.88999999999999</v>
      </c>
      <c r="H14" s="49" t="s">
        <v>68</v>
      </c>
      <c r="I14" s="59">
        <v>86791.2</v>
      </c>
      <c r="J14" s="7"/>
      <c r="K14" s="7">
        <v>83</v>
      </c>
      <c r="L14" s="8"/>
    </row>
    <row r="15" spans="1:12" s="4" customFormat="1" ht="18" customHeight="1" x14ac:dyDescent="0.25">
      <c r="A15" s="35"/>
      <c r="B15" s="39"/>
      <c r="C15" s="51"/>
      <c r="D15" s="14"/>
      <c r="E15" s="33"/>
      <c r="F15" s="2" t="s">
        <v>19</v>
      </c>
      <c r="G15" s="58">
        <v>17616.169999999998</v>
      </c>
      <c r="H15" s="49" t="s">
        <v>20</v>
      </c>
      <c r="I15" s="59">
        <v>33797400</v>
      </c>
      <c r="J15" s="7">
        <v>41</v>
      </c>
      <c r="K15" s="7">
        <v>30</v>
      </c>
      <c r="L15" s="8">
        <v>28739620</v>
      </c>
    </row>
    <row r="16" spans="1:12" s="4" customFormat="1" ht="15" customHeight="1" x14ac:dyDescent="0.25">
      <c r="A16" s="3">
        <v>5</v>
      </c>
      <c r="B16" s="2" t="s">
        <v>65</v>
      </c>
      <c r="C16" s="2" t="s">
        <v>12</v>
      </c>
      <c r="D16" s="2" t="s">
        <v>17</v>
      </c>
      <c r="E16" s="32">
        <v>100</v>
      </c>
      <c r="F16" s="41" t="s">
        <v>80</v>
      </c>
      <c r="G16" s="42">
        <v>316</v>
      </c>
      <c r="H16" s="43" t="s">
        <v>66</v>
      </c>
      <c r="I16" s="44">
        <v>18236166</v>
      </c>
      <c r="J16" s="45">
        <v>100</v>
      </c>
      <c r="K16" s="45">
        <v>100</v>
      </c>
      <c r="L16" s="46">
        <v>26409215</v>
      </c>
    </row>
    <row r="17" spans="1:12" ht="30" x14ac:dyDescent="0.25">
      <c r="A17" s="3">
        <v>6</v>
      </c>
      <c r="B17" s="17" t="s">
        <v>21</v>
      </c>
      <c r="C17" s="2" t="s">
        <v>12</v>
      </c>
      <c r="D17" s="2" t="s">
        <v>17</v>
      </c>
      <c r="E17" s="3">
        <v>100</v>
      </c>
      <c r="F17" s="18" t="s">
        <v>81</v>
      </c>
      <c r="G17" s="29">
        <v>500</v>
      </c>
      <c r="H17" s="19" t="s">
        <v>22</v>
      </c>
      <c r="I17" s="26">
        <v>34736291.829999998</v>
      </c>
      <c r="J17" s="23">
        <v>5.8851224105461393</v>
      </c>
      <c r="K17" s="23">
        <v>4.1659621357416539</v>
      </c>
      <c r="L17" s="26">
        <v>51186053.210000001</v>
      </c>
    </row>
    <row r="18" spans="1:12" ht="30" x14ac:dyDescent="0.25">
      <c r="A18" s="3">
        <v>7</v>
      </c>
      <c r="B18" s="20" t="s">
        <v>23</v>
      </c>
      <c r="C18" s="2" t="s">
        <v>12</v>
      </c>
      <c r="D18" s="2" t="s">
        <v>17</v>
      </c>
      <c r="E18" s="3">
        <v>100</v>
      </c>
      <c r="F18" s="18" t="s">
        <v>81</v>
      </c>
      <c r="G18" s="29">
        <v>500</v>
      </c>
      <c r="H18" s="19" t="s">
        <v>22</v>
      </c>
      <c r="I18" s="26">
        <v>35408023.960000001</v>
      </c>
      <c r="J18" s="23">
        <v>5.8851224105461393</v>
      </c>
      <c r="K18" s="23">
        <v>4.2465237176352124</v>
      </c>
      <c r="L18" s="26">
        <v>52458644.68</v>
      </c>
    </row>
    <row r="19" spans="1:12" ht="30" x14ac:dyDescent="0.25">
      <c r="A19" s="3">
        <v>8</v>
      </c>
      <c r="B19" s="17" t="s">
        <v>24</v>
      </c>
      <c r="C19" s="2" t="s">
        <v>12</v>
      </c>
      <c r="D19" s="2" t="s">
        <v>17</v>
      </c>
      <c r="E19" s="3">
        <v>100</v>
      </c>
      <c r="F19" s="18" t="s">
        <v>81</v>
      </c>
      <c r="G19" s="29">
        <v>300</v>
      </c>
      <c r="H19" s="19" t="s">
        <v>22</v>
      </c>
      <c r="I19" s="26">
        <v>29907746.579999998</v>
      </c>
      <c r="J19" s="23">
        <v>3.5310734463276838</v>
      </c>
      <c r="K19" s="23">
        <v>3.5868693304226236</v>
      </c>
      <c r="L19" s="26">
        <v>42969315.280000001</v>
      </c>
    </row>
    <row r="20" spans="1:12" ht="30" x14ac:dyDescent="0.25">
      <c r="A20" s="3">
        <v>9</v>
      </c>
      <c r="B20" s="17" t="s">
        <v>25</v>
      </c>
      <c r="C20" s="2" t="s">
        <v>12</v>
      </c>
      <c r="D20" s="2" t="s">
        <v>17</v>
      </c>
      <c r="E20" s="3">
        <v>100</v>
      </c>
      <c r="F20" s="18" t="s">
        <v>81</v>
      </c>
      <c r="G20" s="29">
        <f>57+16</f>
        <v>73</v>
      </c>
      <c r="H20" s="19" t="s">
        <v>22</v>
      </c>
      <c r="I20" s="26">
        <v>24353550.84</v>
      </c>
      <c r="J20" s="23">
        <v>0.85922787193973627</v>
      </c>
      <c r="K20" s="23">
        <v>2.9207484542917417</v>
      </c>
      <c r="L20" s="26">
        <v>31512281.850000001</v>
      </c>
    </row>
    <row r="21" spans="1:12" ht="30" x14ac:dyDescent="0.25">
      <c r="A21" s="3">
        <v>10</v>
      </c>
      <c r="B21" s="17" t="s">
        <v>26</v>
      </c>
      <c r="C21" s="2" t="s">
        <v>12</v>
      </c>
      <c r="D21" s="2" t="s">
        <v>17</v>
      </c>
      <c r="E21" s="3">
        <v>100</v>
      </c>
      <c r="F21" s="18" t="s">
        <v>81</v>
      </c>
      <c r="G21" s="29">
        <v>496</v>
      </c>
      <c r="H21" s="19" t="s">
        <v>22</v>
      </c>
      <c r="I21" s="26">
        <v>34963686.859999999</v>
      </c>
      <c r="J21" s="23">
        <v>5.8380414312617699</v>
      </c>
      <c r="K21" s="23">
        <v>4.1932338747479942</v>
      </c>
      <c r="L21" s="26">
        <v>51455859.409999996</v>
      </c>
    </row>
    <row r="22" spans="1:12" ht="30" x14ac:dyDescent="0.25">
      <c r="A22" s="3">
        <v>11</v>
      </c>
      <c r="B22" s="17" t="s">
        <v>27</v>
      </c>
      <c r="C22" s="2" t="s">
        <v>12</v>
      </c>
      <c r="D22" s="2" t="s">
        <v>17</v>
      </c>
      <c r="E22" s="3">
        <v>100</v>
      </c>
      <c r="F22" s="18" t="s">
        <v>81</v>
      </c>
      <c r="G22" s="29">
        <f>37+14</f>
        <v>51</v>
      </c>
      <c r="H22" s="19" t="s">
        <v>22</v>
      </c>
      <c r="I22" s="26">
        <v>13688757.130000001</v>
      </c>
      <c r="J22" s="23">
        <v>0.60028248587570621</v>
      </c>
      <c r="K22" s="23">
        <v>1.6417078762475261</v>
      </c>
      <c r="L22" s="26">
        <v>20645615.780000001</v>
      </c>
    </row>
    <row r="23" spans="1:12" ht="30" x14ac:dyDescent="0.25">
      <c r="A23" s="3">
        <v>12</v>
      </c>
      <c r="B23" s="17" t="s">
        <v>28</v>
      </c>
      <c r="C23" s="2" t="s">
        <v>12</v>
      </c>
      <c r="D23" s="2" t="s">
        <v>17</v>
      </c>
      <c r="E23" s="3">
        <v>100</v>
      </c>
      <c r="F23" s="18" t="s">
        <v>81</v>
      </c>
      <c r="G23" s="30">
        <f>472+97</f>
        <v>569</v>
      </c>
      <c r="H23" s="19" t="s">
        <v>22</v>
      </c>
      <c r="I23" s="24">
        <v>52153384.840000004</v>
      </c>
      <c r="J23" s="23">
        <v>6.6972693032015069</v>
      </c>
      <c r="K23" s="23">
        <v>6.2548134831870108</v>
      </c>
      <c r="L23" s="26">
        <v>79793721.269999996</v>
      </c>
    </row>
    <row r="24" spans="1:12" ht="30" x14ac:dyDescent="0.25">
      <c r="A24" s="3">
        <v>13</v>
      </c>
      <c r="B24" s="17" t="s">
        <v>29</v>
      </c>
      <c r="C24" s="2" t="s">
        <v>12</v>
      </c>
      <c r="D24" s="2" t="s">
        <v>17</v>
      </c>
      <c r="E24" s="3">
        <v>100</v>
      </c>
      <c r="F24" s="18" t="s">
        <v>81</v>
      </c>
      <c r="G24" s="31">
        <f>59+7</f>
        <v>66</v>
      </c>
      <c r="H24" s="19" t="s">
        <v>22</v>
      </c>
      <c r="I24" s="26">
        <v>17845933.66</v>
      </c>
      <c r="J24" s="23">
        <v>0.7768361581920904</v>
      </c>
      <c r="K24" s="23">
        <v>2.1402826838387221</v>
      </c>
      <c r="L24" s="26">
        <v>25763107.309999999</v>
      </c>
    </row>
    <row r="25" spans="1:12" ht="30" x14ac:dyDescent="0.25">
      <c r="A25" s="3">
        <v>14</v>
      </c>
      <c r="B25" s="17" t="s">
        <v>30</v>
      </c>
      <c r="C25" s="2" t="s">
        <v>12</v>
      </c>
      <c r="D25" s="2" t="s">
        <v>17</v>
      </c>
      <c r="E25" s="3">
        <v>100</v>
      </c>
      <c r="F25" s="18" t="s">
        <v>81</v>
      </c>
      <c r="G25" s="31">
        <f>191+54</f>
        <v>245</v>
      </c>
      <c r="H25" s="19" t="s">
        <v>22</v>
      </c>
      <c r="I25" s="26">
        <v>40723365.799999997</v>
      </c>
      <c r="J25" s="23">
        <v>2.8837099811676081</v>
      </c>
      <c r="K25" s="23">
        <v>4.883998579728555</v>
      </c>
      <c r="L25" s="26">
        <v>57870566.439999998</v>
      </c>
    </row>
    <row r="26" spans="1:12" ht="30" x14ac:dyDescent="0.25">
      <c r="A26" s="3">
        <v>15</v>
      </c>
      <c r="B26" s="17" t="s">
        <v>31</v>
      </c>
      <c r="C26" s="2" t="s">
        <v>12</v>
      </c>
      <c r="D26" s="2" t="s">
        <v>17</v>
      </c>
      <c r="E26" s="3">
        <v>100</v>
      </c>
      <c r="F26" s="18" t="s">
        <v>81</v>
      </c>
      <c r="G26" s="31">
        <f>96+21</f>
        <v>117</v>
      </c>
      <c r="H26" s="19" t="s">
        <v>22</v>
      </c>
      <c r="I26" s="26">
        <v>21224544.670000002</v>
      </c>
      <c r="J26" s="23">
        <v>1.3771186440677965</v>
      </c>
      <c r="K26" s="23">
        <v>2.5454832621832377</v>
      </c>
      <c r="L26" s="26">
        <v>29730171.579999998</v>
      </c>
    </row>
    <row r="27" spans="1:12" ht="30" x14ac:dyDescent="0.25">
      <c r="A27" s="3">
        <v>16</v>
      </c>
      <c r="B27" s="17" t="s">
        <v>32</v>
      </c>
      <c r="C27" s="2" t="s">
        <v>12</v>
      </c>
      <c r="D27" s="2" t="s">
        <v>17</v>
      </c>
      <c r="E27" s="3">
        <v>100</v>
      </c>
      <c r="F27" s="18" t="s">
        <v>81</v>
      </c>
      <c r="G27" s="30">
        <v>150</v>
      </c>
      <c r="H27" s="19" t="s">
        <v>22</v>
      </c>
      <c r="I27" s="26">
        <v>21601998.23</v>
      </c>
      <c r="J27" s="23">
        <v>1.7655367231638419</v>
      </c>
      <c r="K27" s="23">
        <v>2.5907516876863546</v>
      </c>
      <c r="L27" s="26">
        <v>30495138.550000001</v>
      </c>
    </row>
    <row r="28" spans="1:12" ht="30" x14ac:dyDescent="0.25">
      <c r="A28" s="3">
        <v>17</v>
      </c>
      <c r="B28" s="17" t="s">
        <v>33</v>
      </c>
      <c r="C28" s="2" t="s">
        <v>12</v>
      </c>
      <c r="D28" s="2" t="s">
        <v>17</v>
      </c>
      <c r="E28" s="3">
        <v>100</v>
      </c>
      <c r="F28" s="18" t="s">
        <v>81</v>
      </c>
      <c r="G28" s="31">
        <v>124</v>
      </c>
      <c r="H28" s="19" t="s">
        <v>22</v>
      </c>
      <c r="I28" s="26">
        <v>15632033.369999999</v>
      </c>
      <c r="J28" s="23">
        <v>1.4595103578154425</v>
      </c>
      <c r="K28" s="23">
        <v>1.8747671583017673</v>
      </c>
      <c r="L28" s="26">
        <v>23077921.800000001</v>
      </c>
    </row>
    <row r="29" spans="1:12" ht="30" x14ac:dyDescent="0.25">
      <c r="A29" s="3">
        <v>18</v>
      </c>
      <c r="B29" s="17" t="s">
        <v>34</v>
      </c>
      <c r="C29" s="2" t="s">
        <v>12</v>
      </c>
      <c r="D29" s="2" t="s">
        <v>17</v>
      </c>
      <c r="E29" s="3">
        <v>100</v>
      </c>
      <c r="F29" s="18" t="s">
        <v>81</v>
      </c>
      <c r="G29" s="31">
        <v>145</v>
      </c>
      <c r="H29" s="19" t="s">
        <v>22</v>
      </c>
      <c r="I29" s="26">
        <v>19468857.109999999</v>
      </c>
      <c r="J29" s="23">
        <v>1.7066854990583806</v>
      </c>
      <c r="K29" s="23">
        <v>2.3349216992810105</v>
      </c>
      <c r="L29" s="26">
        <v>27731783.300000001</v>
      </c>
    </row>
    <row r="30" spans="1:12" ht="30" x14ac:dyDescent="0.25">
      <c r="A30" s="3">
        <v>19</v>
      </c>
      <c r="B30" s="17" t="s">
        <v>35</v>
      </c>
      <c r="C30" s="2" t="s">
        <v>12</v>
      </c>
      <c r="D30" s="2" t="s">
        <v>17</v>
      </c>
      <c r="E30" s="3">
        <v>100</v>
      </c>
      <c r="F30" s="18" t="s">
        <v>81</v>
      </c>
      <c r="G30" s="31">
        <f>125+33</f>
        <v>158</v>
      </c>
      <c r="H30" s="19" t="s">
        <v>22</v>
      </c>
      <c r="I30" s="26">
        <v>24457497.75</v>
      </c>
      <c r="J30" s="23">
        <v>1.85969868173258</v>
      </c>
      <c r="K30" s="23">
        <v>2.9332149228862203</v>
      </c>
      <c r="L30" s="26">
        <v>36022486</v>
      </c>
    </row>
    <row r="31" spans="1:12" ht="30" x14ac:dyDescent="0.25">
      <c r="A31" s="3">
        <v>20</v>
      </c>
      <c r="B31" s="17" t="s">
        <v>36</v>
      </c>
      <c r="C31" s="2" t="s">
        <v>12</v>
      </c>
      <c r="D31" s="2" t="s">
        <v>17</v>
      </c>
      <c r="E31" s="3">
        <v>100</v>
      </c>
      <c r="F31" s="18" t="s">
        <v>81</v>
      </c>
      <c r="G31" s="31">
        <f>124+27</f>
        <v>151</v>
      </c>
      <c r="H31" s="19" t="s">
        <v>22</v>
      </c>
      <c r="I31" s="26">
        <v>23330612.629999999</v>
      </c>
      <c r="J31" s="23">
        <v>1.7773069679849342E-2</v>
      </c>
      <c r="K31" s="23">
        <v>2.7980663363811908</v>
      </c>
      <c r="L31" s="26">
        <v>33387686.190000001</v>
      </c>
    </row>
    <row r="32" spans="1:12" ht="30" x14ac:dyDescent="0.25">
      <c r="A32" s="3">
        <v>21</v>
      </c>
      <c r="B32" s="17" t="s">
        <v>37</v>
      </c>
      <c r="C32" s="2" t="s">
        <v>12</v>
      </c>
      <c r="D32" s="2" t="s">
        <v>17</v>
      </c>
      <c r="E32" s="3">
        <v>100</v>
      </c>
      <c r="F32" s="18" t="s">
        <v>81</v>
      </c>
      <c r="G32" s="31">
        <f>28+10</f>
        <v>38</v>
      </c>
      <c r="H32" s="19" t="s">
        <v>22</v>
      </c>
      <c r="I32" s="26">
        <v>11824961.789999999</v>
      </c>
      <c r="J32" s="23">
        <v>0.4472693032015066</v>
      </c>
      <c r="K32" s="23">
        <v>1.4181808269812617</v>
      </c>
      <c r="L32" s="26">
        <v>15638387.17</v>
      </c>
    </row>
    <row r="33" spans="1:12" ht="30" x14ac:dyDescent="0.25">
      <c r="A33" s="3">
        <v>22</v>
      </c>
      <c r="B33" s="17" t="s">
        <v>74</v>
      </c>
      <c r="C33" s="2" t="s">
        <v>12</v>
      </c>
      <c r="D33" s="2" t="s">
        <v>17</v>
      </c>
      <c r="E33" s="3">
        <v>100</v>
      </c>
      <c r="F33" s="18" t="s">
        <v>81</v>
      </c>
      <c r="G33" s="31">
        <f>58+9</f>
        <v>67</v>
      </c>
      <c r="H33" s="19" t="s">
        <v>22</v>
      </c>
      <c r="I33" s="26">
        <v>20344795.800000001</v>
      </c>
      <c r="J33" s="23">
        <v>0.78860640301318274</v>
      </c>
      <c r="K33" s="23">
        <v>2.4399740011683289</v>
      </c>
      <c r="L33" s="26">
        <v>27347980.640000001</v>
      </c>
    </row>
    <row r="34" spans="1:12" ht="30" x14ac:dyDescent="0.25">
      <c r="A34" s="3">
        <v>23</v>
      </c>
      <c r="B34" s="17" t="s">
        <v>38</v>
      </c>
      <c r="C34" s="2" t="s">
        <v>12</v>
      </c>
      <c r="D34" s="2" t="s">
        <v>17</v>
      </c>
      <c r="E34" s="3">
        <v>100</v>
      </c>
      <c r="F34" s="18" t="s">
        <v>81</v>
      </c>
      <c r="G34" s="31">
        <f>137+27</f>
        <v>164</v>
      </c>
      <c r="H34" s="19" t="s">
        <v>22</v>
      </c>
      <c r="I34" s="26">
        <v>27414161.789999999</v>
      </c>
      <c r="J34" s="23">
        <v>13.20450885668277</v>
      </c>
      <c r="K34" s="23">
        <v>3.287810931551459</v>
      </c>
      <c r="L34" s="26">
        <v>37910746.18</v>
      </c>
    </row>
    <row r="35" spans="1:12" ht="30" x14ac:dyDescent="0.25">
      <c r="A35" s="3">
        <v>24</v>
      </c>
      <c r="B35" s="17" t="s">
        <v>39</v>
      </c>
      <c r="C35" s="2" t="s">
        <v>12</v>
      </c>
      <c r="D35" s="2" t="s">
        <v>17</v>
      </c>
      <c r="E35" s="3">
        <v>100</v>
      </c>
      <c r="F35" s="18" t="s">
        <v>81</v>
      </c>
      <c r="G35" s="31">
        <f>93+21</f>
        <v>114</v>
      </c>
      <c r="H35" s="19" t="s">
        <v>22</v>
      </c>
      <c r="I35" s="26">
        <v>29127921.52</v>
      </c>
      <c r="J35" s="23">
        <v>1.3418079096045197</v>
      </c>
      <c r="K35" s="23">
        <v>3.4933440431420535</v>
      </c>
      <c r="L35" s="26">
        <v>37756005.560000002</v>
      </c>
    </row>
    <row r="36" spans="1:12" ht="30" x14ac:dyDescent="0.25">
      <c r="A36" s="3">
        <v>25</v>
      </c>
      <c r="B36" s="17" t="s">
        <v>40</v>
      </c>
      <c r="C36" s="2" t="s">
        <v>12</v>
      </c>
      <c r="D36" s="2" t="s">
        <v>17</v>
      </c>
      <c r="E36" s="3">
        <v>100</v>
      </c>
      <c r="F36" s="18" t="s">
        <v>81</v>
      </c>
      <c r="G36" s="31">
        <f>54+9</f>
        <v>63</v>
      </c>
      <c r="H36" s="19" t="s">
        <v>22</v>
      </c>
      <c r="I36" s="26">
        <v>14600477.73</v>
      </c>
      <c r="J36" s="23">
        <v>0.74152542372881358</v>
      </c>
      <c r="K36" s="23">
        <v>1.7510515424213391</v>
      </c>
      <c r="L36" s="26">
        <v>21181805.120000001</v>
      </c>
    </row>
    <row r="37" spans="1:12" ht="30" x14ac:dyDescent="0.25">
      <c r="A37" s="3">
        <v>26</v>
      </c>
      <c r="B37" s="17" t="s">
        <v>75</v>
      </c>
      <c r="C37" s="2" t="s">
        <v>12</v>
      </c>
      <c r="D37" s="2" t="s">
        <v>17</v>
      </c>
      <c r="E37" s="3">
        <v>100</v>
      </c>
      <c r="F37" s="18" t="s">
        <v>81</v>
      </c>
      <c r="G37" s="30">
        <v>152</v>
      </c>
      <c r="H37" s="19" t="s">
        <v>22</v>
      </c>
      <c r="I37" s="26">
        <v>16963195.129999999</v>
      </c>
      <c r="J37" s="23">
        <v>1.7890772128060264</v>
      </c>
      <c r="K37" s="23">
        <v>2.0344148695729452</v>
      </c>
      <c r="L37" s="26">
        <v>23838700.210000001</v>
      </c>
    </row>
    <row r="38" spans="1:12" ht="30" x14ac:dyDescent="0.25">
      <c r="A38" s="3">
        <v>27</v>
      </c>
      <c r="B38" s="17" t="s">
        <v>41</v>
      </c>
      <c r="C38" s="2" t="s">
        <v>12</v>
      </c>
      <c r="D38" s="2" t="s">
        <v>17</v>
      </c>
      <c r="E38" s="3">
        <v>100</v>
      </c>
      <c r="F38" s="18" t="s">
        <v>81</v>
      </c>
      <c r="G38" s="31">
        <f>58+20</f>
        <v>78</v>
      </c>
      <c r="H38" s="19" t="s">
        <v>22</v>
      </c>
      <c r="I38" s="26">
        <v>18024173.609999999</v>
      </c>
      <c r="J38" s="23">
        <v>0.91807909604519777</v>
      </c>
      <c r="K38" s="23">
        <v>2.161659199398025</v>
      </c>
      <c r="L38" s="26">
        <v>25160558.890000001</v>
      </c>
    </row>
    <row r="39" spans="1:12" ht="30" x14ac:dyDescent="0.25">
      <c r="A39" s="3">
        <v>28</v>
      </c>
      <c r="B39" s="17" t="s">
        <v>42</v>
      </c>
      <c r="C39" s="2" t="s">
        <v>12</v>
      </c>
      <c r="D39" s="2" t="s">
        <v>17</v>
      </c>
      <c r="E39" s="3">
        <v>100</v>
      </c>
      <c r="F39" s="18" t="s">
        <v>81</v>
      </c>
      <c r="G39" s="31">
        <v>20</v>
      </c>
      <c r="H39" s="19" t="s">
        <v>22</v>
      </c>
      <c r="I39" s="26">
        <v>7833807.3600000003</v>
      </c>
      <c r="J39" s="23">
        <v>0.23540489642184556</v>
      </c>
      <c r="K39" s="23">
        <v>0.93951723460213366</v>
      </c>
      <c r="L39" s="26">
        <v>11528864.800000001</v>
      </c>
    </row>
    <row r="40" spans="1:12" ht="30" x14ac:dyDescent="0.25">
      <c r="A40" s="3">
        <v>29</v>
      </c>
      <c r="B40" s="17" t="s">
        <v>48</v>
      </c>
      <c r="C40" s="2" t="s">
        <v>12</v>
      </c>
      <c r="D40" s="2" t="s">
        <v>17</v>
      </c>
      <c r="E40" s="3">
        <v>100</v>
      </c>
      <c r="F40" s="18" t="s">
        <v>81</v>
      </c>
      <c r="G40" s="31">
        <f>18+12</f>
        <v>30</v>
      </c>
      <c r="H40" s="19" t="s">
        <v>22</v>
      </c>
      <c r="I40" s="26">
        <v>9743484.6199999992</v>
      </c>
      <c r="J40" s="23">
        <v>0.35310734463276838</v>
      </c>
      <c r="K40" s="23">
        <v>1.168546953594072</v>
      </c>
      <c r="L40" s="26">
        <v>12873822.18</v>
      </c>
    </row>
    <row r="41" spans="1:12" ht="30" x14ac:dyDescent="0.25">
      <c r="A41" s="3">
        <v>30</v>
      </c>
      <c r="B41" s="17" t="s">
        <v>76</v>
      </c>
      <c r="C41" s="2" t="s">
        <v>12</v>
      </c>
      <c r="D41" s="2" t="s">
        <v>17</v>
      </c>
      <c r="E41" s="3">
        <v>100</v>
      </c>
      <c r="F41" s="18" t="s">
        <v>81</v>
      </c>
      <c r="G41" s="31">
        <v>42</v>
      </c>
      <c r="H41" s="19" t="s">
        <v>22</v>
      </c>
      <c r="I41" s="26">
        <v>6875091.8700000001</v>
      </c>
      <c r="J41" s="23">
        <v>0.49435028248587576</v>
      </c>
      <c r="K41" s="23">
        <v>0.82453741897196864</v>
      </c>
      <c r="L41" s="26">
        <v>9786487.5399999991</v>
      </c>
    </row>
    <row r="42" spans="1:12" ht="30" x14ac:dyDescent="0.25">
      <c r="A42" s="3">
        <v>31</v>
      </c>
      <c r="B42" s="17" t="s">
        <v>72</v>
      </c>
      <c r="C42" s="2" t="s">
        <v>12</v>
      </c>
      <c r="D42" s="2" t="s">
        <v>17</v>
      </c>
      <c r="E42" s="3">
        <v>100</v>
      </c>
      <c r="F42" s="18" t="s">
        <v>81</v>
      </c>
      <c r="G42" s="31">
        <v>117</v>
      </c>
      <c r="H42" s="19" t="s">
        <v>22</v>
      </c>
      <c r="I42" s="26">
        <v>42701071.539999999</v>
      </c>
      <c r="J42" s="23">
        <v>1.3771186440677966E-2</v>
      </c>
      <c r="K42" s="23">
        <v>5.1211870300329503</v>
      </c>
      <c r="L42" s="26">
        <v>69796084.409999996</v>
      </c>
    </row>
    <row r="43" spans="1:12" ht="45" x14ac:dyDescent="0.25">
      <c r="A43" s="3">
        <v>32</v>
      </c>
      <c r="B43" s="21" t="s">
        <v>73</v>
      </c>
      <c r="C43" s="2" t="s">
        <v>12</v>
      </c>
      <c r="D43" s="2" t="s">
        <v>17</v>
      </c>
      <c r="E43" s="3">
        <v>100</v>
      </c>
      <c r="F43" s="18" t="s">
        <v>81</v>
      </c>
      <c r="G43" s="31">
        <v>108</v>
      </c>
      <c r="H43" s="19" t="s">
        <v>22</v>
      </c>
      <c r="I43" s="26">
        <v>51218367.109999999</v>
      </c>
      <c r="J43" s="23">
        <v>1.2711864406779663</v>
      </c>
      <c r="K43" s="23">
        <v>6.142675766285894</v>
      </c>
      <c r="L43" s="26">
        <v>92152945.680000007</v>
      </c>
    </row>
    <row r="44" spans="1:12" ht="30" x14ac:dyDescent="0.25">
      <c r="A44" s="3">
        <v>33</v>
      </c>
      <c r="B44" s="22" t="s">
        <v>43</v>
      </c>
      <c r="C44" s="2" t="s">
        <v>12</v>
      </c>
      <c r="D44" s="2" t="s">
        <v>17</v>
      </c>
      <c r="E44" s="3">
        <v>100</v>
      </c>
      <c r="F44" s="18" t="s">
        <v>81</v>
      </c>
      <c r="G44" s="31">
        <v>265</v>
      </c>
      <c r="H44" s="19" t="s">
        <v>22</v>
      </c>
      <c r="I44" s="26">
        <v>31167531.32</v>
      </c>
      <c r="J44" s="23">
        <v>3.1191148775894537</v>
      </c>
      <c r="K44" s="23">
        <v>3.7379567162526941</v>
      </c>
      <c r="L44" s="26">
        <v>51027240.240000002</v>
      </c>
    </row>
    <row r="45" spans="1:12" ht="30" x14ac:dyDescent="0.25">
      <c r="A45" s="3">
        <v>34</v>
      </c>
      <c r="B45" s="22" t="s">
        <v>44</v>
      </c>
      <c r="C45" s="2" t="s">
        <v>12</v>
      </c>
      <c r="D45" s="2" t="s">
        <v>17</v>
      </c>
      <c r="E45" s="3">
        <v>100</v>
      </c>
      <c r="F45" s="18" t="s">
        <v>81</v>
      </c>
      <c r="G45" s="31">
        <v>101</v>
      </c>
      <c r="H45" s="19" t="s">
        <v>22</v>
      </c>
      <c r="I45" s="26">
        <v>11983500.74</v>
      </c>
      <c r="J45" s="23">
        <v>1.1887947269303201</v>
      </c>
      <c r="K45" s="23">
        <v>1.4371945796861441</v>
      </c>
      <c r="L45" s="26">
        <v>17906129.760000002</v>
      </c>
    </row>
    <row r="46" spans="1:12" ht="30" x14ac:dyDescent="0.25">
      <c r="A46" s="3">
        <v>35</v>
      </c>
      <c r="B46" s="22" t="s">
        <v>45</v>
      </c>
      <c r="C46" s="2" t="s">
        <v>12</v>
      </c>
      <c r="D46" s="2" t="s">
        <v>17</v>
      </c>
      <c r="E46" s="3">
        <v>100</v>
      </c>
      <c r="F46" s="18" t="s">
        <v>81</v>
      </c>
      <c r="G46" s="31">
        <v>20</v>
      </c>
      <c r="H46" s="19" t="s">
        <v>22</v>
      </c>
      <c r="I46" s="26">
        <v>4718933.72</v>
      </c>
      <c r="J46" s="23">
        <v>0.23540489642184556</v>
      </c>
      <c r="K46" s="23">
        <v>0.56594697254403237</v>
      </c>
      <c r="L46" s="26">
        <v>7025503.1699999999</v>
      </c>
    </row>
    <row r="47" spans="1:12" ht="30" x14ac:dyDescent="0.25">
      <c r="A47" s="3">
        <v>36</v>
      </c>
      <c r="B47" s="22" t="s">
        <v>46</v>
      </c>
      <c r="C47" s="2" t="s">
        <v>12</v>
      </c>
      <c r="D47" s="2" t="s">
        <v>17</v>
      </c>
      <c r="E47" s="3">
        <v>100</v>
      </c>
      <c r="F47" s="18" t="s">
        <v>81</v>
      </c>
      <c r="G47" s="31">
        <v>75</v>
      </c>
      <c r="H47" s="19" t="s">
        <v>22</v>
      </c>
      <c r="I47" s="26">
        <v>12430177.109999999</v>
      </c>
      <c r="J47" s="23">
        <v>0.88276836158192096</v>
      </c>
      <c r="K47" s="23">
        <v>1.490764973827738</v>
      </c>
      <c r="L47" s="26">
        <v>19965477.190000001</v>
      </c>
    </row>
    <row r="48" spans="1:12" ht="30" x14ac:dyDescent="0.25">
      <c r="A48" s="3">
        <v>37</v>
      </c>
      <c r="B48" s="22" t="s">
        <v>49</v>
      </c>
      <c r="C48" s="2" t="s">
        <v>12</v>
      </c>
      <c r="D48" s="2" t="s">
        <v>17</v>
      </c>
      <c r="E48" s="3">
        <v>100</v>
      </c>
      <c r="F48" s="18" t="s">
        <v>81</v>
      </c>
      <c r="G48" s="31">
        <v>42</v>
      </c>
      <c r="H48" s="19" t="s">
        <v>22</v>
      </c>
      <c r="I48" s="26">
        <v>7314834.2199999997</v>
      </c>
      <c r="J48" s="23">
        <v>0.49435028248587576</v>
      </c>
      <c r="K48" s="23">
        <v>0.87727620837838094</v>
      </c>
      <c r="L48" s="26">
        <v>10962598.939999999</v>
      </c>
    </row>
    <row r="49" spans="1:12" ht="45" x14ac:dyDescent="0.25">
      <c r="A49" s="3">
        <v>38</v>
      </c>
      <c r="B49" s="22" t="s">
        <v>47</v>
      </c>
      <c r="C49" s="2" t="s">
        <v>12</v>
      </c>
      <c r="D49" s="2" t="s">
        <v>17</v>
      </c>
      <c r="E49" s="3">
        <v>100</v>
      </c>
      <c r="F49" s="18" t="s">
        <v>81</v>
      </c>
      <c r="G49" s="31">
        <v>66</v>
      </c>
      <c r="H49" s="19" t="s">
        <v>22</v>
      </c>
      <c r="I49" s="26">
        <v>8476060.1999999993</v>
      </c>
      <c r="J49" s="23">
        <v>0.7768361581920904</v>
      </c>
      <c r="K49" s="23">
        <v>1.0165433324397202</v>
      </c>
      <c r="L49" s="26">
        <v>12142688.65</v>
      </c>
    </row>
    <row r="50" spans="1:12" ht="30" x14ac:dyDescent="0.25">
      <c r="A50" s="3">
        <v>39</v>
      </c>
      <c r="B50" s="22" t="s">
        <v>50</v>
      </c>
      <c r="C50" s="2" t="s">
        <v>12</v>
      </c>
      <c r="D50" s="2" t="s">
        <v>17</v>
      </c>
      <c r="E50" s="3">
        <v>100</v>
      </c>
      <c r="F50" s="18" t="s">
        <v>81</v>
      </c>
      <c r="G50" s="31">
        <v>126</v>
      </c>
      <c r="H50" s="19" t="s">
        <v>22</v>
      </c>
      <c r="I50" s="26">
        <v>13963048.279999999</v>
      </c>
      <c r="J50" s="23">
        <v>1.4830508474576272</v>
      </c>
      <c r="K50" s="23">
        <v>1.6746039191142017</v>
      </c>
      <c r="L50" s="26">
        <v>24608443.170000002</v>
      </c>
    </row>
    <row r="51" spans="1:12" ht="30" x14ac:dyDescent="0.25">
      <c r="A51" s="3">
        <v>40</v>
      </c>
      <c r="B51" s="22" t="s">
        <v>51</v>
      </c>
      <c r="C51" s="2" t="s">
        <v>12</v>
      </c>
      <c r="D51" s="2" t="s">
        <v>17</v>
      </c>
      <c r="E51" s="3">
        <v>100</v>
      </c>
      <c r="F51" s="18" t="s">
        <v>81</v>
      </c>
      <c r="G51" s="31">
        <v>151</v>
      </c>
      <c r="H51" s="19" t="s">
        <v>22</v>
      </c>
      <c r="I51" s="26">
        <v>17957773.989999998</v>
      </c>
      <c r="J51" s="23">
        <v>1.7773069679849343</v>
      </c>
      <c r="K51" s="23">
        <v>2.1536958190780586</v>
      </c>
      <c r="L51" s="26">
        <v>27782515.73</v>
      </c>
    </row>
    <row r="52" spans="1:12" ht="30" x14ac:dyDescent="0.25">
      <c r="A52" s="3">
        <v>41</v>
      </c>
      <c r="B52" s="17" t="s">
        <v>85</v>
      </c>
      <c r="C52" s="2" t="s">
        <v>12</v>
      </c>
      <c r="D52" s="2" t="s">
        <v>17</v>
      </c>
      <c r="E52" s="3">
        <v>100</v>
      </c>
      <c r="F52" s="18" t="s">
        <v>81</v>
      </c>
      <c r="G52" s="31">
        <v>1770</v>
      </c>
      <c r="H52" s="19" t="s">
        <v>22</v>
      </c>
      <c r="I52" s="24">
        <v>34624887.039999999</v>
      </c>
      <c r="J52" s="23">
        <v>20.833333333333336</v>
      </c>
      <c r="K52" s="23">
        <v>4.1526012352992119</v>
      </c>
      <c r="L52" s="26">
        <v>52069800</v>
      </c>
    </row>
    <row r="53" spans="1:12" ht="30.75" thickBot="1" x14ac:dyDescent="0.3">
      <c r="A53" s="3">
        <v>42</v>
      </c>
      <c r="B53" s="17" t="s">
        <v>77</v>
      </c>
      <c r="C53" s="2" t="s">
        <v>12</v>
      </c>
      <c r="D53" s="2" t="s">
        <v>17</v>
      </c>
      <c r="E53" s="3">
        <v>100</v>
      </c>
      <c r="F53" s="18" t="s">
        <v>81</v>
      </c>
      <c r="G53" s="31">
        <v>1242</v>
      </c>
      <c r="H53" s="19" t="s">
        <v>22</v>
      </c>
      <c r="I53" s="25">
        <v>25007449.289999999</v>
      </c>
      <c r="J53" s="23">
        <v>14.618644067796611</v>
      </c>
      <c r="K53" s="23">
        <v>2.9991712230965413</v>
      </c>
      <c r="L53" s="27" t="s">
        <v>78</v>
      </c>
    </row>
    <row r="54" spans="1:12" ht="60" x14ac:dyDescent="0.25">
      <c r="A54" s="3">
        <v>43</v>
      </c>
      <c r="B54" s="17" t="s">
        <v>79</v>
      </c>
      <c r="C54" s="2" t="s">
        <v>12</v>
      </c>
      <c r="D54" s="2" t="s">
        <v>17</v>
      </c>
      <c r="E54" s="3">
        <v>100</v>
      </c>
      <c r="F54" s="28" t="s">
        <v>82</v>
      </c>
      <c r="G54" s="31">
        <v>125</v>
      </c>
      <c r="H54" s="19" t="s">
        <v>22</v>
      </c>
      <c r="I54" s="25"/>
      <c r="J54" s="7">
        <v>100</v>
      </c>
      <c r="K54" s="7">
        <v>100</v>
      </c>
      <c r="L54" s="61">
        <v>15939787.880000001</v>
      </c>
    </row>
    <row r="55" spans="1:12" s="16" customFormat="1" ht="60" x14ac:dyDescent="0.25">
      <c r="A55" s="3">
        <v>44</v>
      </c>
      <c r="B55" s="2" t="s">
        <v>53</v>
      </c>
      <c r="C55" s="2" t="s">
        <v>12</v>
      </c>
      <c r="D55" s="2" t="s">
        <v>17</v>
      </c>
      <c r="E55" s="3">
        <v>100</v>
      </c>
      <c r="F55" s="2" t="s">
        <v>54</v>
      </c>
      <c r="G55" s="62">
        <v>12</v>
      </c>
      <c r="H55" s="54" t="s">
        <v>22</v>
      </c>
      <c r="I55" s="59">
        <v>8431700</v>
      </c>
      <c r="J55" s="7">
        <v>100</v>
      </c>
      <c r="K55" s="63" t="s">
        <v>64</v>
      </c>
      <c r="L55" s="8">
        <v>8431700</v>
      </c>
    </row>
    <row r="56" spans="1:12" s="4" customFormat="1" ht="30" x14ac:dyDescent="0.25">
      <c r="A56" s="3">
        <v>45</v>
      </c>
      <c r="B56" s="2" t="s">
        <v>55</v>
      </c>
      <c r="C56" s="2" t="s">
        <v>12</v>
      </c>
      <c r="D56" s="2" t="s">
        <v>17</v>
      </c>
      <c r="E56" s="3">
        <v>100</v>
      </c>
      <c r="F56" s="2" t="s">
        <v>56</v>
      </c>
      <c r="G56" s="63">
        <v>174419</v>
      </c>
      <c r="H56" s="64" t="s">
        <v>57</v>
      </c>
      <c r="I56" s="65">
        <v>483425</v>
      </c>
      <c r="J56" s="63">
        <v>44.2</v>
      </c>
      <c r="K56" s="63" t="s">
        <v>64</v>
      </c>
      <c r="L56" s="65">
        <v>198425426</v>
      </c>
    </row>
    <row r="57" spans="1:12" s="4" customFormat="1" ht="30" x14ac:dyDescent="0.25">
      <c r="A57" s="3">
        <v>46</v>
      </c>
      <c r="B57" s="2" t="s">
        <v>58</v>
      </c>
      <c r="C57" s="2" t="s">
        <v>12</v>
      </c>
      <c r="D57" s="2" t="s">
        <v>17</v>
      </c>
      <c r="E57" s="3">
        <v>100</v>
      </c>
      <c r="F57" s="2" t="s">
        <v>56</v>
      </c>
      <c r="G57" s="63">
        <v>6543</v>
      </c>
      <c r="H57" s="64" t="s">
        <v>57</v>
      </c>
      <c r="I57" s="65">
        <v>51450</v>
      </c>
      <c r="J57" s="66">
        <v>2</v>
      </c>
      <c r="K57" s="63" t="s">
        <v>64</v>
      </c>
      <c r="L57" s="65">
        <v>6089881</v>
      </c>
    </row>
    <row r="58" spans="1:12" s="4" customFormat="1" ht="30" x14ac:dyDescent="0.25">
      <c r="A58" s="3">
        <v>47</v>
      </c>
      <c r="B58" s="2" t="s">
        <v>59</v>
      </c>
      <c r="C58" s="2" t="s">
        <v>12</v>
      </c>
      <c r="D58" s="2" t="s">
        <v>17</v>
      </c>
      <c r="E58" s="3">
        <v>100</v>
      </c>
      <c r="F58" s="2" t="s">
        <v>56</v>
      </c>
      <c r="G58" s="63">
        <v>211027</v>
      </c>
      <c r="H58" s="64" t="s">
        <v>57</v>
      </c>
      <c r="I58" s="65">
        <v>7630</v>
      </c>
      <c r="J58" s="63">
        <v>53.7</v>
      </c>
      <c r="K58" s="63" t="s">
        <v>64</v>
      </c>
      <c r="L58" s="65">
        <v>47282698</v>
      </c>
    </row>
    <row r="59" spans="1:12" s="4" customFormat="1" ht="30" x14ac:dyDescent="0.25">
      <c r="A59" s="3">
        <v>48</v>
      </c>
      <c r="B59" s="2" t="s">
        <v>61</v>
      </c>
      <c r="C59" s="2" t="s">
        <v>12</v>
      </c>
      <c r="D59" s="2" t="s">
        <v>17</v>
      </c>
      <c r="E59" s="3">
        <v>100</v>
      </c>
      <c r="F59" s="2" t="s">
        <v>56</v>
      </c>
      <c r="G59" s="63">
        <v>537</v>
      </c>
      <c r="H59" s="64" t="s">
        <v>60</v>
      </c>
      <c r="I59" s="65">
        <v>0</v>
      </c>
      <c r="J59" s="7">
        <v>0.1</v>
      </c>
      <c r="K59" s="63" t="s">
        <v>64</v>
      </c>
      <c r="L59" s="65">
        <v>36397664</v>
      </c>
    </row>
    <row r="60" spans="1:12" ht="30" x14ac:dyDescent="0.25">
      <c r="A60" s="3">
        <v>49</v>
      </c>
      <c r="B60" s="2" t="s">
        <v>62</v>
      </c>
      <c r="C60" s="2" t="s">
        <v>12</v>
      </c>
      <c r="D60" s="2" t="s">
        <v>17</v>
      </c>
      <c r="E60" s="3">
        <v>100</v>
      </c>
      <c r="F60" s="2" t="s">
        <v>56</v>
      </c>
      <c r="G60" s="62">
        <v>189</v>
      </c>
      <c r="H60" s="54" t="s">
        <v>22</v>
      </c>
      <c r="I60" s="59">
        <v>90081500</v>
      </c>
      <c r="J60" s="7">
        <v>100</v>
      </c>
      <c r="K60" s="63" t="s">
        <v>64</v>
      </c>
      <c r="L60" s="8">
        <v>90081500</v>
      </c>
    </row>
    <row r="61" spans="1:12" x14ac:dyDescent="0.25">
      <c r="A61" s="9"/>
      <c r="B61" s="10"/>
      <c r="C61" s="11"/>
      <c r="D61" s="10"/>
      <c r="E61" s="9"/>
      <c r="F61" s="10"/>
      <c r="G61" s="9"/>
      <c r="H61" s="12"/>
      <c r="I61" s="11"/>
      <c r="J61" s="11"/>
      <c r="K61" s="11"/>
      <c r="L61" s="11"/>
    </row>
  </sheetData>
  <mergeCells count="16">
    <mergeCell ref="A3:L3"/>
    <mergeCell ref="B10:B12"/>
    <mergeCell ref="A10:A12"/>
    <mergeCell ref="C10:C12"/>
    <mergeCell ref="D10:D12"/>
    <mergeCell ref="E10:E12"/>
    <mergeCell ref="A7:A9"/>
    <mergeCell ref="B7:B9"/>
    <mergeCell ref="C7:C9"/>
    <mergeCell ref="D7:D9"/>
    <mergeCell ref="E7:E9"/>
    <mergeCell ref="D13:D14"/>
    <mergeCell ref="E13:E14"/>
    <mergeCell ref="B13:B15"/>
    <mergeCell ref="A13:A15"/>
    <mergeCell ref="C13:C15"/>
  </mergeCells>
  <dataValidations count="1">
    <dataValidation type="decimal" allowBlank="1" showErrorMessage="1" errorTitle="Ошибка" error="Введение только числовые значения (текст, символы не допускаются)" sqref="G10:G12 L12 I10:I12 G17:G54 I6 I17:I54 L17:L54 J17:K53">
      <formula1>0</formula1>
      <formula2>9.99999999999999E+30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User</cp:lastModifiedBy>
  <cp:lastPrinted>2024-10-22T10:13:33Z</cp:lastPrinted>
  <dcterms:created xsi:type="dcterms:W3CDTF">2018-09-04T04:25:43Z</dcterms:created>
  <dcterms:modified xsi:type="dcterms:W3CDTF">2024-10-25T03:47:25Z</dcterms:modified>
</cp:coreProperties>
</file>