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Отделы\Архитектура, строительство и ЖКХ\Патрахина\"/>
    </mc:Choice>
  </mc:AlternateContent>
  <bookViews>
    <workbookView xWindow="0" yWindow="0" windowWidth="19200" windowHeight="10995"/>
  </bookViews>
  <sheets>
    <sheet name="список" sheetId="4" r:id="rId1"/>
  </sheets>
  <definedNames>
    <definedName name="_xlnm.Print_Area" localSheetId="0">список!$A$1:$P$173</definedName>
  </definedNames>
  <calcPr calcId="152511"/>
</workbook>
</file>

<file path=xl/calcChain.xml><?xml version="1.0" encoding="utf-8"?>
<calcChain xmlns="http://schemas.openxmlformats.org/spreadsheetml/2006/main">
  <c r="O93" i="4" l="1"/>
  <c r="N91" i="4" l="1"/>
  <c r="O91" i="4" s="1"/>
  <c r="N11" i="4" l="1"/>
  <c r="O11" i="4" s="1"/>
  <c r="P11" i="4" s="1"/>
  <c r="N16" i="4"/>
  <c r="O16" i="4" s="1"/>
  <c r="P16" i="4" s="1"/>
  <c r="N20" i="4"/>
  <c r="O20" i="4" s="1"/>
  <c r="P20" i="4" s="1"/>
  <c r="N25" i="4"/>
  <c r="O25" i="4" s="1"/>
  <c r="P25" i="4" s="1"/>
  <c r="N31" i="4"/>
  <c r="O31" i="4" s="1"/>
  <c r="P31" i="4" s="1"/>
  <c r="N37" i="4"/>
  <c r="O37" i="4" s="1"/>
  <c r="P37" i="4" s="1"/>
  <c r="N41" i="4"/>
  <c r="O41" i="4" s="1"/>
  <c r="P41" i="4" s="1"/>
  <c r="N45" i="4"/>
  <c r="O45" i="4" s="1"/>
  <c r="P45" i="4" s="1"/>
  <c r="N49" i="4"/>
  <c r="O49" i="4" s="1"/>
  <c r="P49" i="4" s="1"/>
  <c r="N51" i="4"/>
  <c r="O51" i="4" s="1"/>
  <c r="P51" i="4" s="1"/>
  <c r="N54" i="4"/>
  <c r="O54" i="4" s="1"/>
  <c r="P54" i="4" s="1"/>
  <c r="N57" i="4"/>
  <c r="O57" i="4" s="1"/>
  <c r="P57" i="4" s="1"/>
  <c r="N59" i="4"/>
  <c r="O59" i="4" s="1"/>
  <c r="P59" i="4" s="1"/>
  <c r="N61" i="4"/>
  <c r="O61" i="4" s="1"/>
  <c r="P61" i="4" s="1"/>
  <c r="N64" i="4"/>
  <c r="O64" i="4" s="1"/>
  <c r="P64" i="4" s="1"/>
  <c r="N66" i="4"/>
  <c r="O66" i="4" s="1"/>
  <c r="P66" i="4" s="1"/>
  <c r="N70" i="4"/>
  <c r="O70" i="4" s="1"/>
  <c r="P70" i="4" s="1"/>
  <c r="N72" i="4"/>
  <c r="O72" i="4" s="1"/>
  <c r="P72" i="4" s="1"/>
  <c r="N76" i="4"/>
  <c r="O76" i="4" s="1"/>
  <c r="P76" i="4" s="1"/>
  <c r="N79" i="4"/>
  <c r="O79" i="4" s="1"/>
  <c r="P79" i="4" s="1"/>
  <c r="N82" i="4"/>
  <c r="O82" i="4" s="1"/>
  <c r="P82" i="4" s="1"/>
  <c r="N85" i="4"/>
  <c r="O85" i="4" s="1"/>
  <c r="P85" i="4" s="1"/>
  <c r="N88" i="4"/>
  <c r="O88" i="4" s="1"/>
  <c r="P88" i="4" s="1"/>
  <c r="P91" i="4"/>
  <c r="N93" i="4"/>
  <c r="P93" i="4" s="1"/>
  <c r="N95" i="4"/>
  <c r="O95" i="4" s="1"/>
  <c r="P95" i="4" s="1"/>
  <c r="N99" i="4"/>
  <c r="O99" i="4" s="1"/>
  <c r="P99" i="4" s="1"/>
  <c r="N102" i="4"/>
  <c r="O102" i="4" s="1"/>
  <c r="P102" i="4" s="1"/>
  <c r="N106" i="4"/>
  <c r="O106" i="4" s="1"/>
  <c r="P106" i="4" s="1"/>
  <c r="N109" i="4"/>
  <c r="O109" i="4" s="1"/>
  <c r="P109" i="4" s="1"/>
  <c r="N112" i="4"/>
  <c r="O112" i="4" s="1"/>
  <c r="P112" i="4" s="1"/>
  <c r="N115" i="4"/>
  <c r="O115" i="4" s="1"/>
  <c r="P115" i="4" s="1"/>
  <c r="N118" i="4"/>
  <c r="O118" i="4" s="1"/>
  <c r="P118" i="4" s="1"/>
  <c r="N122" i="4"/>
  <c r="O122" i="4" s="1"/>
  <c r="P122" i="4" s="1"/>
  <c r="N126" i="4"/>
  <c r="O126" i="4" s="1"/>
  <c r="P126" i="4" s="1"/>
  <c r="N128" i="4"/>
  <c r="O128" i="4" s="1"/>
  <c r="P128" i="4" s="1"/>
  <c r="N130" i="4"/>
  <c r="O130" i="4" s="1"/>
  <c r="P130" i="4" s="1"/>
  <c r="N133" i="4"/>
  <c r="O133" i="4" s="1"/>
  <c r="P133" i="4" s="1"/>
  <c r="N136" i="4"/>
  <c r="O136" i="4" s="1"/>
  <c r="P136" i="4" s="1"/>
  <c r="N139" i="4"/>
  <c r="O139" i="4" s="1"/>
  <c r="P139" i="4" s="1"/>
  <c r="N142" i="4"/>
  <c r="O142" i="4" s="1"/>
  <c r="P142" i="4" s="1"/>
  <c r="N145" i="4"/>
  <c r="O145" i="4" s="1"/>
  <c r="P145" i="4" s="1"/>
  <c r="N148" i="4"/>
  <c r="O148" i="4" s="1"/>
  <c r="P148" i="4" s="1"/>
  <c r="N151" i="4"/>
  <c r="O151" i="4" s="1"/>
  <c r="P151" i="4" s="1"/>
  <c r="N155" i="4"/>
  <c r="O155" i="4" s="1"/>
  <c r="P155" i="4" s="1"/>
  <c r="N157" i="4"/>
  <c r="O157" i="4" s="1"/>
  <c r="P157" i="4" s="1"/>
  <c r="N160" i="4"/>
  <c r="O160" i="4" s="1"/>
  <c r="P160" i="4" s="1"/>
  <c r="N163" i="4"/>
  <c r="O163" i="4" s="1"/>
  <c r="P163" i="4" s="1"/>
  <c r="N166" i="4" l="1"/>
  <c r="R185" i="4" l="1"/>
  <c r="O166" i="4"/>
</calcChain>
</file>

<file path=xl/sharedStrings.xml><?xml version="1.0" encoding="utf-8"?>
<sst xmlns="http://schemas.openxmlformats.org/spreadsheetml/2006/main" count="278" uniqueCount="248">
  <si>
    <t>СПИСОК</t>
  </si>
  <si>
    <t>молодых семей - участников государственной программы Новосибирской области «Обеспечение жильем молодых семей</t>
  </si>
  <si>
    <t>по Ордынскому району  Новосибирской области</t>
  </si>
  <si>
    <t>№ п/п (молодые семьи)</t>
  </si>
  <si>
    <t>Данные о членах молодой семьи - участницы программы</t>
  </si>
  <si>
    <t>Дата признания молодой семьи нуждающейся в жилом помещении для целей участия в программе</t>
  </si>
  <si>
    <t>Дата, номер решения о признании молодой семьи участником программы</t>
  </si>
  <si>
    <t xml:space="preserve">Орган местного самоуправления, на основании решения которого молодая семья включена в список участников программы     </t>
  </si>
  <si>
    <t>Расчетная стоимость жилья</t>
  </si>
  <si>
    <t>Планируемый размер социальной выплаты, предоставляемый молодой семье</t>
  </si>
  <si>
    <t>члены семьи (Ф.И.О.)</t>
  </si>
  <si>
    <t>родственные отношения (супруг, супруга, сын, дочь, (отец, мать)-для неполных семей)</t>
  </si>
  <si>
    <t>стоимость 1 кв.м. (рублей)</t>
  </si>
  <si>
    <t>размер общей площади жилого помещения на семью (кв.м.)</t>
  </si>
  <si>
    <t>всего                                  (гр12 х гр13)</t>
  </si>
  <si>
    <t>сумма, рублей</t>
  </si>
  <si>
    <t xml:space="preserve"> %                   (гр15 / гр14) х 100 </t>
  </si>
  <si>
    <t>Петренко Екатерина Викторовна</t>
  </si>
  <si>
    <t>23.11.2018, № 6924</t>
  </si>
  <si>
    <t>Петренко Алексей Михайлович</t>
  </si>
  <si>
    <t>Федоткина Любовь Александровна</t>
  </si>
  <si>
    <t>26.04.2019, №1948</t>
  </si>
  <si>
    <t>Федоткина Александра Юрьевна</t>
  </si>
  <si>
    <t>Федоткина Виктория Юрьевна</t>
  </si>
  <si>
    <t>Федоткин Ярослав Юрьевич</t>
  </si>
  <si>
    <t>Федоткина Светлана Юрьевна</t>
  </si>
  <si>
    <t xml:space="preserve">Овсянников Максим Евгеньевич </t>
  </si>
  <si>
    <t>Овсянникова Надежда Борисовна</t>
  </si>
  <si>
    <t>Овсянникова Екатерина Максимовна</t>
  </si>
  <si>
    <t>Овсянникова Алина Максимовна</t>
  </si>
  <si>
    <t>Бабченгко Дмитрий Романович</t>
  </si>
  <si>
    <t>Бабченко Анастасия Романовна</t>
  </si>
  <si>
    <t>Шагаров Александр Иванович</t>
  </si>
  <si>
    <t>21.10.2013, №3028</t>
  </si>
  <si>
    <t>20.08.2014, №2282</t>
  </si>
  <si>
    <t>10.06.2014, №1572</t>
  </si>
  <si>
    <t>Старостина Валерия Константиновна</t>
  </si>
  <si>
    <t xml:space="preserve"> </t>
  </si>
  <si>
    <t>Тюмейко Николай Николаевич</t>
  </si>
  <si>
    <t>27.08.2014, №2326</t>
  </si>
  <si>
    <t>Тюмейко Анастасия Александровна</t>
  </si>
  <si>
    <t>29.08.2014, №2343</t>
  </si>
  <si>
    <t>Черемисов Дмитрий Михайлович</t>
  </si>
  <si>
    <t>16.06.2015, №1886</t>
  </si>
  <si>
    <t>Черемисова Татьяна Леонидовна</t>
  </si>
  <si>
    <t>Черемисова Анастасия Дмитриевна</t>
  </si>
  <si>
    <t>Черемисова Екатерина Дмитриевна</t>
  </si>
  <si>
    <t>Шубкина Валентина Геннадьевна</t>
  </si>
  <si>
    <t>Шубкин Дмитрий Анатольевич</t>
  </si>
  <si>
    <t>Андрющенко Алексей Николаевич</t>
  </si>
  <si>
    <t>Андрющенко Алена Сергеевна</t>
  </si>
  <si>
    <t>Андрющенко Николай Алексеевич</t>
  </si>
  <si>
    <t>Андрющенко Анастасия Алексеевна</t>
  </si>
  <si>
    <t>16.06.2015, №1887</t>
  </si>
  <si>
    <t>Болгова Василиса Олеговна</t>
  </si>
  <si>
    <t>Болгов Владимир Олегович</t>
  </si>
  <si>
    <t>11.03.2016, №732</t>
  </si>
  <si>
    <t>Алтухова Наталья Сергеевна</t>
  </si>
  <si>
    <t>Алтухова Екатерина Андреевна</t>
  </si>
  <si>
    <t>Брюхов Александр Александрович</t>
  </si>
  <si>
    <t>Брюхова Александра Владимировна</t>
  </si>
  <si>
    <t>29.06.2016, №2231</t>
  </si>
  <si>
    <t>19.12.2016, №5699</t>
  </si>
  <si>
    <t>Коняхина Анастасия Андреевна</t>
  </si>
  <si>
    <t>15.09.2016, №3323</t>
  </si>
  <si>
    <t>Холодинский Сергей Владимирович</t>
  </si>
  <si>
    <t>10.04.2017, №39</t>
  </si>
  <si>
    <t>Холодинская Наталья Сергеевна</t>
  </si>
  <si>
    <t>Холодинская Виктория Сергеевна</t>
  </si>
  <si>
    <t>Холодинский Евгений Сергеевич</t>
  </si>
  <si>
    <t>Филиппов Евгений Сергеевич</t>
  </si>
  <si>
    <t>05.03.2018, №19</t>
  </si>
  <si>
    <t>Филиппова Роксана Евгеньевна</t>
  </si>
  <si>
    <t>Алферова Валентина Александровна</t>
  </si>
  <si>
    <t>Алферов Савелий Никитич</t>
  </si>
  <si>
    <t>19.02.2019, №657</t>
  </si>
  <si>
    <t>19.04.2019, № 1806</t>
  </si>
  <si>
    <t>19.02.2019, № 654</t>
  </si>
  <si>
    <t>Куксина Светлана Олеговна</t>
  </si>
  <si>
    <t>Машрапов Салохиддин Сирожиддинович</t>
  </si>
  <si>
    <t>19.04.2019, № 1809</t>
  </si>
  <si>
    <t>Марупова Сарвиноз Шавкатовна</t>
  </si>
  <si>
    <t>Машрапов Ибрахим Салохиддинович</t>
  </si>
  <si>
    <t>Машрапов Исмаил Салохиддинович</t>
  </si>
  <si>
    <t>26.04.2019, № 1949</t>
  </si>
  <si>
    <t>29.04.2019, № 1984</t>
  </si>
  <si>
    <t>Тихонова Валерия Викторовна</t>
  </si>
  <si>
    <t>Супрунов Алексей Дмитриевич</t>
  </si>
  <si>
    <t>26.04.2019, № 1946</t>
  </si>
  <si>
    <t>Бузыканова Елена Владимировна</t>
  </si>
  <si>
    <t>Сычёва Екатерина Юрьевна</t>
  </si>
  <si>
    <t>Тимошенко Александр Васильевич</t>
  </si>
  <si>
    <t>Тимошенко Елена Юрьевна</t>
  </si>
  <si>
    <t>Тимошенко Анастасия Александровна</t>
  </si>
  <si>
    <t>ИТОГО</t>
  </si>
  <si>
    <t>Глава Ордынского района Новосибирской области</t>
  </si>
  <si>
    <t>О.А. Орел</t>
  </si>
  <si>
    <t>М.П.</t>
  </si>
  <si>
    <t>А.В. Патрахина</t>
  </si>
  <si>
    <t>22.05.2019, №2282</t>
  </si>
  <si>
    <t>16.05.2019, №2200</t>
  </si>
  <si>
    <t>Нижнекаменский сельсовет Ордынского района</t>
  </si>
  <si>
    <t>р.п.Ордынское Ордынского района</t>
  </si>
  <si>
    <t xml:space="preserve"> Красноярский сельсовет Ордынского района</t>
  </si>
  <si>
    <t>Новошарапский сельсовет Ордынского района</t>
  </si>
  <si>
    <t>26.04.2019, №1947</t>
  </si>
  <si>
    <t>Вагайцевский сельсовет Ордынского района</t>
  </si>
  <si>
    <t>26.04.2019, №1950</t>
  </si>
  <si>
    <t>Верх-Алеусский сельсовет Ордынского района</t>
  </si>
  <si>
    <t>23.11.2018, № 6927</t>
  </si>
  <si>
    <t xml:space="preserve"> р.п.Ордынское Ордынского района</t>
  </si>
  <si>
    <t>Красноярский сельсовет Ордынского района</t>
  </si>
  <si>
    <t>Верх-Ирменский сельсовет Ордынского района</t>
  </si>
  <si>
    <t>16.05.2019, №2205</t>
  </si>
  <si>
    <t>Новопичуговский сельсовет Ордынского района</t>
  </si>
  <si>
    <t>19.02.2019, № 653</t>
  </si>
  <si>
    <t>Рогалевский сельсовет Ордынского района</t>
  </si>
  <si>
    <t>23.11.2018, № 6925</t>
  </si>
  <si>
    <t>19.04.2019, № 1807</t>
  </si>
  <si>
    <t>23.11.2018, №6928</t>
  </si>
  <si>
    <t>Пролетарский сельсовет Ордынского района</t>
  </si>
  <si>
    <t>11.07.2018, № 4027</t>
  </si>
  <si>
    <t>Петровский сельсовет Ордынского района</t>
  </si>
  <si>
    <t>29.04.2019, № 1985</t>
  </si>
  <si>
    <t>Верх-Чикский сельсовет Ордынского района</t>
  </si>
  <si>
    <t>Супрунова Виктория Алексеевна</t>
  </si>
  <si>
    <t>Сидоркин Николай Сергеевич</t>
  </si>
  <si>
    <t>Сафонова Вера Леонидовна</t>
  </si>
  <si>
    <t>Сидоркина Эния Николаевна</t>
  </si>
  <si>
    <t>Фокин Александр Евгеньевич</t>
  </si>
  <si>
    <t>Фокина Виктория Евгеньевна</t>
  </si>
  <si>
    <t>Фокин Михаил Александрович</t>
  </si>
  <si>
    <t>Игошин Владимир Николаевич</t>
  </si>
  <si>
    <t>Игошина Алла Валерьевна</t>
  </si>
  <si>
    <t>Игошин Николай Владимирович</t>
  </si>
  <si>
    <t>Чингисский сельсовет Ордынского района</t>
  </si>
  <si>
    <t>Тилицкий Денис Андреевич</t>
  </si>
  <si>
    <t>Тилицкая Любовь Владимировна</t>
  </si>
  <si>
    <t>Тилицкий Денис Денисович</t>
  </si>
  <si>
    <t>Усть-Луковский сельсовет Ордынского района</t>
  </si>
  <si>
    <t>Матвеев Иван Андреевич</t>
  </si>
  <si>
    <t>Матвеева Наталья Николаевна</t>
  </si>
  <si>
    <t xml:space="preserve">Матвеева Дарья Ивановна </t>
  </si>
  <si>
    <t>Матвеева Екатерина Ивановна</t>
  </si>
  <si>
    <t>Феофилов Максим Алексеевич</t>
  </si>
  <si>
    <t>Феофилова Евгения Александровна</t>
  </si>
  <si>
    <t>Феофилов Захар Максимович</t>
  </si>
  <si>
    <t>Жукова Анжелика Денисовна</t>
  </si>
  <si>
    <t>Азизов Алихан Элвинович</t>
  </si>
  <si>
    <t>Вагайцевкий  сельсовет Ордынского района</t>
  </si>
  <si>
    <t>Блажко Валерия Валерьевна</t>
  </si>
  <si>
    <t>Блажко Лилия Андреевна</t>
  </si>
  <si>
    <t>Блажко Михаил Андреевич</t>
  </si>
  <si>
    <t>Блажко Макар Андреевич</t>
  </si>
  <si>
    <t>Игнатова Олеся Александровна</t>
  </si>
  <si>
    <t>Тарасова Елизавета Евгеньевна</t>
  </si>
  <si>
    <t>Игнатова Ксения Дмитриевна</t>
  </si>
  <si>
    <t>Игатова Екатерина Дмитриевна</t>
  </si>
  <si>
    <t>Крюкова Татьяна Сергеевна</t>
  </si>
  <si>
    <t>Крюков Евгений Евгеньевич</t>
  </si>
  <si>
    <t>Крюкова Светлана Евгеньевна</t>
  </si>
  <si>
    <t>Крюков Матвей Евгеньевич</t>
  </si>
  <si>
    <t xml:space="preserve"> Козихинский сельсовет Ордынского района</t>
  </si>
  <si>
    <t>Кожанов Александр Николаевич</t>
  </si>
  <si>
    <t>Кожанова Екатерина Сергеевна</t>
  </si>
  <si>
    <t>Кожанов Богдан Александрович</t>
  </si>
  <si>
    <t>Кожанова Ксения Александровна</t>
  </si>
  <si>
    <t>Лоскутов Анатолий Сергеевич</t>
  </si>
  <si>
    <t>Лоскутова Анастасия Александровна</t>
  </si>
  <si>
    <t>Лоскутов Михаил Анатольевич</t>
  </si>
  <si>
    <t>Суровцева Лилия Владимировна</t>
  </si>
  <si>
    <t>Суровцева Дарина Александровна</t>
  </si>
  <si>
    <t>Филипьев Аркадий Александрович</t>
  </si>
  <si>
    <t>Филипьева Екатерина Юрьевна</t>
  </si>
  <si>
    <t>Филипьев Александр Аркадьевич</t>
  </si>
  <si>
    <t>в Новосибирской области», изъявивших желание получить социальную выплату в 2021 году</t>
  </si>
  <si>
    <t>(должность лица, сформировавшего список)</t>
  </si>
  <si>
    <t>(подпись, дата)</t>
  </si>
  <si>
    <t xml:space="preserve"> 13.08.2019, № 4110</t>
  </si>
  <si>
    <t>13.08.2019, № 4113</t>
  </si>
  <si>
    <t>06.11.2019, № 5948</t>
  </si>
  <si>
    <t>30.08.2019, № 4484</t>
  </si>
  <si>
    <t>01.04.2020, № 1861</t>
  </si>
  <si>
    <t>03.04.2020, № 1913</t>
  </si>
  <si>
    <t>30.04.2020, № 2112</t>
  </si>
  <si>
    <t>14.04.2020, № 1993</t>
  </si>
  <si>
    <t>13.08.2019, № 4108</t>
  </si>
  <si>
    <t>13.08.2019, № 4109</t>
  </si>
  <si>
    <t>30.08.2019, № 4483</t>
  </si>
  <si>
    <t>18.09.2019, № 5041</t>
  </si>
  <si>
    <t>12.04.2020, № 1956</t>
  </si>
  <si>
    <t>30.04.2020, № 2023</t>
  </si>
  <si>
    <t>Петренко Павел Михайлович</t>
  </si>
  <si>
    <t>Петренко Дарья Михайловна</t>
  </si>
  <si>
    <t>Петренко Леонид Михайлович</t>
  </si>
  <si>
    <t>Лимонов Алексей Александрович</t>
  </si>
  <si>
    <t>Лимонова Анна Александровна</t>
  </si>
  <si>
    <t>Бабченко Роман Николаевич</t>
  </si>
  <si>
    <t>Бабченко Юлия Михайловна</t>
  </si>
  <si>
    <t>Бабченко Роза Романовна</t>
  </si>
  <si>
    <t>Бабченко Ксения Романовна</t>
  </si>
  <si>
    <t>Купцов Максим Константинович</t>
  </si>
  <si>
    <t>Купцова Оксана Андреевна</t>
  </si>
  <si>
    <t>Купцова Яна Максимовна</t>
  </si>
  <si>
    <t>Купцова Анна Максимовна</t>
  </si>
  <si>
    <t>Шагарова Ирина Владимировна</t>
  </si>
  <si>
    <t>Шагарова Софья Александровна</t>
  </si>
  <si>
    <t>Воронин Федор Андреевич</t>
  </si>
  <si>
    <t>Воронина Ольга Андреевна</t>
  </si>
  <si>
    <t>Воронин Матвей Федорович</t>
  </si>
  <si>
    <t>Авершина Галина Александровна</t>
  </si>
  <si>
    <t>Авершина Анна Ивановна</t>
  </si>
  <si>
    <t>Старостина Юлия Игоревна</t>
  </si>
  <si>
    <t>Тюмейко Элина  Николаевна</t>
  </si>
  <si>
    <t>Виль Андрей Александрович</t>
  </si>
  <si>
    <t>Виль Татьяна Витальевна</t>
  </si>
  <si>
    <t>Вагайцева Юлия Васильевна</t>
  </si>
  <si>
    <t>Губин Дмитрий Николаевич</t>
  </si>
  <si>
    <t>Губина Елена Ивановна</t>
  </si>
  <si>
    <t>Губина Дарья Дмитриевна</t>
  </si>
  <si>
    <t>Алтухов Андрей Игоревич</t>
  </si>
  <si>
    <t>Брюхов Никита Александрович</t>
  </si>
  <si>
    <t>Голодаев Степан  Сергеевич</t>
  </si>
  <si>
    <t>Голодаева Алена Сергеевна</t>
  </si>
  <si>
    <t>Голодаева Алиса  Степановна</t>
  </si>
  <si>
    <t>Коняхин Виталий Валерьевич</t>
  </si>
  <si>
    <t>Томилов Алексей Васильевич</t>
  </si>
  <si>
    <t>Томилова Елена Владимировна</t>
  </si>
  <si>
    <t>Филиппова Алина Сергеевна</t>
  </si>
  <si>
    <t>Алферов Никита Петрович</t>
  </si>
  <si>
    <t>Синец Владимир Алексеевич</t>
  </si>
  <si>
    <t>Синец Ксения Анатольевна</t>
  </si>
  <si>
    <t>Синец Диана Владимировна</t>
  </si>
  <si>
    <t>Кривенцов Олег Олегович</t>
  </si>
  <si>
    <t>Кривенцова Любовь Олеговна</t>
  </si>
  <si>
    <t>Кривенцова Ксения Олеговна</t>
  </si>
  <si>
    <t>Куксин  Виталий Александрович</t>
  </si>
  <si>
    <t>Куксим Максим Витальевич</t>
  </si>
  <si>
    <t>Куксин Дмитрий Витальевич</t>
  </si>
  <si>
    <t>Бадьина Юлия Игоревна</t>
  </si>
  <si>
    <t>Бадьина Арина Владиславовна</t>
  </si>
  <si>
    <t>Тихонова Ольга Валерьевна</t>
  </si>
  <si>
    <t>Супрунова Елена Сергеевна</t>
  </si>
  <si>
    <t>Бузыканов Павел Александрович</t>
  </si>
  <si>
    <t>Бузыканов Кирилл Павлович</t>
  </si>
  <si>
    <t>Сычёв Иван Сергеевич</t>
  </si>
  <si>
    <t>Сычёва Милена Ивановна</t>
  </si>
  <si>
    <t>Инженер отдела архитектуры, строительства, капитального ремонта , дорожной и транспортной инфраструктуры                                      администрации Ордынского района Новосибирской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</si>
</sst>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5"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" fontId="0" fillId="0" borderId="0" xfId="0" applyNumberFormat="1" applyBorder="1" applyAlignment="1">
      <alignment horizontal="center" wrapText="1"/>
    </xf>
    <xf numFmtId="1" fontId="0" fillId="0" borderId="0" xfId="0" applyNumberFormat="1"/>
    <xf numFmtId="4" fontId="0" fillId="0" borderId="0" xfId="0" applyNumberFormat="1"/>
    <xf numFmtId="0" fontId="5" fillId="0" borderId="0" xfId="0" applyFont="1" applyAlignment="1">
      <alignment horizontal="center" vertical="center" wrapText="1"/>
    </xf>
    <xf numFmtId="4" fontId="0" fillId="0" borderId="1" xfId="0" applyNumberFormat="1" applyBorder="1"/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6" fillId="0" borderId="1" xfId="3" applyNumberFormat="1" applyFont="1" applyBorder="1" applyAlignment="1">
      <alignment horizontal="center" vertical="center" wrapText="1"/>
    </xf>
    <xf numFmtId="0" fontId="6" fillId="0" borderId="1" xfId="5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0" fontId="6" fillId="2" borderId="1" xfId="7" applyNumberFormat="1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14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1" fontId="6" fillId="0" borderId="1" xfId="1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4" fontId="6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8" fillId="0" borderId="1" xfId="0" applyFont="1" applyBorder="1"/>
    <xf numFmtId="1" fontId="8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1" xfId="1" applyNumberFormat="1" applyFont="1" applyFill="1" applyBorder="1" applyAlignment="1">
      <alignment horizontal="center" vertical="center" wrapText="1"/>
    </xf>
    <xf numFmtId="4" fontId="6" fillId="0" borderId="1" xfId="1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/>
    <xf numFmtId="14" fontId="7" fillId="0" borderId="1" xfId="0" applyNumberFormat="1" applyFont="1" applyFill="1" applyBorder="1" applyAlignment="1">
      <alignment horizontal="center" vertical="center" wrapText="1"/>
    </xf>
    <xf numFmtId="0" fontId="6" fillId="0" borderId="1" xfId="9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top" wrapText="1"/>
    </xf>
    <xf numFmtId="49" fontId="6" fillId="0" borderId="1" xfId="1" applyNumberFormat="1" applyFont="1" applyFill="1" applyBorder="1" applyAlignment="1">
      <alignment horizontal="center" vertical="top" wrapText="1"/>
    </xf>
    <xf numFmtId="1" fontId="6" fillId="0" borderId="1" xfId="1" applyNumberFormat="1" applyFont="1" applyFill="1" applyBorder="1" applyAlignment="1">
      <alignment horizontal="center" vertical="top" wrapText="1"/>
    </xf>
    <xf numFmtId="0" fontId="6" fillId="0" borderId="1" xfId="3" applyNumberFormat="1" applyFont="1" applyFill="1" applyBorder="1" applyAlignment="1">
      <alignment horizontal="center" vertical="center" wrapText="1"/>
    </xf>
    <xf numFmtId="0" fontId="6" fillId="0" borderId="1" xfId="5" applyFont="1" applyFill="1" applyBorder="1" applyAlignment="1">
      <alignment horizontal="center" vertical="center" wrapText="1"/>
    </xf>
    <xf numFmtId="0" fontId="6" fillId="0" borderId="1" xfId="7" applyNumberFormat="1" applyFont="1" applyFill="1" applyBorder="1" applyAlignment="1">
      <alignment horizontal="center" vertical="center" wrapText="1"/>
    </xf>
    <xf numFmtId="0" fontId="10" fillId="0" borderId="0" xfId="0" applyFont="1" applyFill="1"/>
    <xf numFmtId="3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3" fontId="6" fillId="0" borderId="1" xfId="7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6" fillId="0" borderId="1" xfId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0" fontId="4" fillId="0" borderId="6" xfId="0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14" fontId="4" fillId="0" borderId="0" xfId="0" applyNumberFormat="1" applyFont="1" applyBorder="1" applyAlignment="1">
      <alignment horizontal="center" wrapText="1"/>
    </xf>
    <xf numFmtId="0" fontId="7" fillId="0" borderId="1" xfId="0" applyFont="1" applyBorder="1" applyAlignment="1"/>
    <xf numFmtId="0" fontId="9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/>
    </xf>
    <xf numFmtId="0" fontId="6" fillId="0" borderId="1" xfId="1" applyFont="1" applyBorder="1" applyAlignment="1">
      <alignment horizontal="center" vertical="center"/>
    </xf>
    <xf numFmtId="1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11">
    <cellStyle name="Обычный" xfId="0" builtinId="0"/>
    <cellStyle name="Обычный 2" xfId="1"/>
    <cellStyle name="Обычный 2 2" xfId="2"/>
    <cellStyle name="Обычный 2 3" xfId="4"/>
    <cellStyle name="Обычный 2 4" xfId="6"/>
    <cellStyle name="Обычный 2 5" xfId="8"/>
    <cellStyle name="Обычный 2 6" xfId="10"/>
    <cellStyle name="Обычный 3" xfId="3"/>
    <cellStyle name="Обычный 4" xfId="5"/>
    <cellStyle name="Обычный 5" xfId="7"/>
    <cellStyle name="Обычный 6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5"/>
  <sheetViews>
    <sheetView tabSelected="1" view="pageBreakPreview" topLeftCell="A100" zoomScale="90" zoomScaleNormal="100" zoomScaleSheetLayoutView="90" workbookViewId="0">
      <selection activeCell="S61" sqref="S61"/>
    </sheetView>
  </sheetViews>
  <sheetFormatPr defaultRowHeight="15" x14ac:dyDescent="0.25"/>
  <cols>
    <col min="1" max="1" width="5.28515625" customWidth="1"/>
    <col min="2" max="2" width="15.28515625" customWidth="1"/>
    <col min="3" max="3" width="8.7109375" customWidth="1"/>
    <col min="4" max="4" width="5.85546875" customWidth="1"/>
    <col min="5" max="5" width="6" customWidth="1"/>
    <col min="6" max="6" width="5.85546875" customWidth="1"/>
    <col min="7" max="7" width="6" customWidth="1"/>
    <col min="8" max="8" width="7.28515625" customWidth="1"/>
    <col min="9" max="9" width="11.5703125" customWidth="1"/>
    <col min="10" max="10" width="9.85546875" customWidth="1"/>
    <col min="11" max="11" width="15.140625" customWidth="1"/>
    <col min="12" max="12" width="9" bestFit="1" customWidth="1"/>
    <col min="13" max="13" width="7.140625" style="11" customWidth="1"/>
    <col min="14" max="14" width="13.28515625" customWidth="1"/>
    <col min="15" max="15" width="11.85546875" customWidth="1"/>
    <col min="16" max="16" width="10.42578125" customWidth="1"/>
    <col min="18" max="18" width="13.7109375" customWidth="1"/>
    <col min="19" max="19" width="12.7109375" customWidth="1"/>
  </cols>
  <sheetData>
    <row r="1" spans="1:16" ht="15.75" x14ac:dyDescent="0.25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</row>
    <row r="2" spans="1:16" ht="15.75" x14ac:dyDescent="0.25">
      <c r="A2" s="99" t="s">
        <v>1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</row>
    <row r="3" spans="1:16" ht="15.75" x14ac:dyDescent="0.25">
      <c r="A3" s="99" t="s">
        <v>175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</row>
    <row r="4" spans="1:16" ht="16.5" customHeight="1" x14ac:dyDescent="0.25">
      <c r="A4" s="99" t="s">
        <v>2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</row>
    <row r="5" spans="1:16" x14ac:dyDescent="0.25">
      <c r="A5" s="98" t="s">
        <v>3</v>
      </c>
      <c r="B5" s="98" t="s">
        <v>4</v>
      </c>
      <c r="C5" s="98"/>
      <c r="D5" s="98"/>
      <c r="E5" s="98"/>
      <c r="F5" s="98"/>
      <c r="G5" s="98"/>
      <c r="H5" s="98"/>
      <c r="I5" s="98" t="s">
        <v>5</v>
      </c>
      <c r="J5" s="98" t="s">
        <v>6</v>
      </c>
      <c r="K5" s="98" t="s">
        <v>7</v>
      </c>
      <c r="L5" s="98" t="s">
        <v>8</v>
      </c>
      <c r="M5" s="98"/>
      <c r="N5" s="98"/>
      <c r="O5" s="98" t="s">
        <v>9</v>
      </c>
      <c r="P5" s="98"/>
    </row>
    <row r="6" spans="1:16" x14ac:dyDescent="0.25">
      <c r="A6" s="100"/>
      <c r="B6" s="98" t="s">
        <v>10</v>
      </c>
      <c r="C6" s="98" t="s">
        <v>11</v>
      </c>
      <c r="D6" s="98"/>
      <c r="E6" s="98"/>
      <c r="F6" s="98"/>
      <c r="G6" s="98"/>
      <c r="H6" s="98"/>
      <c r="I6" s="98"/>
      <c r="J6" s="98"/>
      <c r="K6" s="98"/>
      <c r="L6" s="98" t="s">
        <v>12</v>
      </c>
      <c r="M6" s="101" t="s">
        <v>13</v>
      </c>
      <c r="N6" s="98" t="s">
        <v>14</v>
      </c>
      <c r="O6" s="98"/>
      <c r="P6" s="98"/>
    </row>
    <row r="7" spans="1:16" s="55" customFormat="1" ht="40.5" customHeight="1" x14ac:dyDescent="0.25">
      <c r="A7" s="100"/>
      <c r="B7" s="98"/>
      <c r="C7" s="98"/>
      <c r="D7" s="98"/>
      <c r="E7" s="98"/>
      <c r="F7" s="98"/>
      <c r="G7" s="102"/>
      <c r="H7" s="97"/>
      <c r="I7" s="98"/>
      <c r="J7" s="98"/>
      <c r="K7" s="98"/>
      <c r="L7" s="98"/>
      <c r="M7" s="101"/>
      <c r="N7" s="98"/>
      <c r="O7" s="98"/>
      <c r="P7" s="98"/>
    </row>
    <row r="8" spans="1:16" s="55" customFormat="1" x14ac:dyDescent="0.25">
      <c r="A8" s="100"/>
      <c r="B8" s="98"/>
      <c r="C8" s="98"/>
      <c r="D8" s="98"/>
      <c r="E8" s="97"/>
      <c r="F8" s="97"/>
      <c r="G8" s="102"/>
      <c r="H8" s="97"/>
      <c r="I8" s="98"/>
      <c r="J8" s="98"/>
      <c r="K8" s="98"/>
      <c r="L8" s="98"/>
      <c r="M8" s="101"/>
      <c r="N8" s="98"/>
      <c r="O8" s="97" t="s">
        <v>15</v>
      </c>
      <c r="P8" s="97" t="s">
        <v>16</v>
      </c>
    </row>
    <row r="9" spans="1:16" s="55" customFormat="1" ht="108" customHeight="1" x14ac:dyDescent="0.25">
      <c r="A9" s="100"/>
      <c r="B9" s="98"/>
      <c r="C9" s="98"/>
      <c r="D9" s="98"/>
      <c r="E9" s="97"/>
      <c r="F9" s="97"/>
      <c r="G9" s="102"/>
      <c r="H9" s="97"/>
      <c r="I9" s="98"/>
      <c r="J9" s="98"/>
      <c r="K9" s="98"/>
      <c r="L9" s="98"/>
      <c r="M9" s="101"/>
      <c r="N9" s="98"/>
      <c r="O9" s="97"/>
      <c r="P9" s="97"/>
    </row>
    <row r="10" spans="1:16" s="55" customFormat="1" x14ac:dyDescent="0.25">
      <c r="A10" s="49">
        <v>1</v>
      </c>
      <c r="B10" s="49">
        <v>2</v>
      </c>
      <c r="C10" s="49">
        <v>3</v>
      </c>
      <c r="D10" s="49"/>
      <c r="E10" s="49"/>
      <c r="F10" s="49"/>
      <c r="G10" s="50"/>
      <c r="H10" s="49"/>
      <c r="I10" s="49">
        <v>9</v>
      </c>
      <c r="J10" s="49">
        <v>10</v>
      </c>
      <c r="K10" s="49">
        <v>11</v>
      </c>
      <c r="L10" s="49">
        <v>12</v>
      </c>
      <c r="M10" s="51">
        <v>13</v>
      </c>
      <c r="N10" s="49">
        <v>14</v>
      </c>
      <c r="O10" s="49">
        <v>15</v>
      </c>
      <c r="P10" s="49">
        <v>16</v>
      </c>
    </row>
    <row r="11" spans="1:16" s="55" customFormat="1" ht="53.25" customHeight="1" x14ac:dyDescent="0.25">
      <c r="A11" s="96">
        <v>1</v>
      </c>
      <c r="B11" s="22" t="s">
        <v>17</v>
      </c>
      <c r="C11" s="22"/>
      <c r="D11" s="23"/>
      <c r="E11" s="56"/>
      <c r="F11" s="22"/>
      <c r="G11" s="22"/>
      <c r="H11" s="22"/>
      <c r="I11" s="23">
        <v>42807</v>
      </c>
      <c r="J11" s="22" t="s">
        <v>18</v>
      </c>
      <c r="K11" s="22" t="s">
        <v>103</v>
      </c>
      <c r="L11" s="40">
        <v>38709</v>
      </c>
      <c r="M11" s="26">
        <v>90</v>
      </c>
      <c r="N11" s="40">
        <f>L11*M11</f>
        <v>3483810</v>
      </c>
      <c r="O11" s="40">
        <f>N11*35%</f>
        <v>1219333.5</v>
      </c>
      <c r="P11" s="45">
        <f>O11/N11*100</f>
        <v>35</v>
      </c>
    </row>
    <row r="12" spans="1:16" s="55" customFormat="1" ht="40.5" customHeight="1" x14ac:dyDescent="0.25">
      <c r="A12" s="96"/>
      <c r="B12" s="22" t="s">
        <v>19</v>
      </c>
      <c r="C12" s="22"/>
      <c r="D12" s="23"/>
      <c r="E12" s="54"/>
      <c r="F12" s="53"/>
      <c r="G12" s="22"/>
      <c r="H12" s="22"/>
      <c r="I12" s="22"/>
      <c r="J12" s="22"/>
      <c r="K12" s="22"/>
      <c r="L12" s="40"/>
      <c r="M12" s="26"/>
      <c r="N12" s="40"/>
      <c r="O12" s="40"/>
      <c r="P12" s="45"/>
    </row>
    <row r="13" spans="1:16" s="55" customFormat="1" ht="41.25" customHeight="1" x14ac:dyDescent="0.25">
      <c r="A13" s="96"/>
      <c r="B13" s="22" t="s">
        <v>192</v>
      </c>
      <c r="C13" s="22"/>
      <c r="D13" s="23"/>
      <c r="E13" s="54"/>
      <c r="F13" s="53"/>
      <c r="G13" s="22"/>
      <c r="H13" s="22"/>
      <c r="I13" s="22"/>
      <c r="J13" s="22"/>
      <c r="K13" s="22"/>
      <c r="L13" s="40"/>
      <c r="M13" s="26"/>
      <c r="N13" s="40"/>
      <c r="O13" s="40"/>
      <c r="P13" s="45"/>
    </row>
    <row r="14" spans="1:16" s="55" customFormat="1" ht="39.75" customHeight="1" x14ac:dyDescent="0.25">
      <c r="A14" s="96"/>
      <c r="B14" s="22" t="s">
        <v>193</v>
      </c>
      <c r="C14" s="22"/>
      <c r="D14" s="23"/>
      <c r="E14" s="54"/>
      <c r="F14" s="53"/>
      <c r="G14" s="22"/>
      <c r="H14" s="22"/>
      <c r="I14" s="22"/>
      <c r="J14" s="22"/>
      <c r="K14" s="22"/>
      <c r="L14" s="40"/>
      <c r="M14" s="26"/>
      <c r="N14" s="40"/>
      <c r="O14" s="40"/>
      <c r="P14" s="45"/>
    </row>
    <row r="15" spans="1:16" s="55" customFormat="1" ht="39.75" customHeight="1" x14ac:dyDescent="0.25">
      <c r="A15" s="96"/>
      <c r="B15" s="22" t="s">
        <v>194</v>
      </c>
      <c r="C15" s="22"/>
      <c r="D15" s="23"/>
      <c r="E15" s="54"/>
      <c r="F15" s="53"/>
      <c r="G15" s="22"/>
      <c r="H15" s="22"/>
      <c r="I15" s="22"/>
      <c r="J15" s="22"/>
      <c r="K15" s="22"/>
      <c r="L15" s="40"/>
      <c r="M15" s="26"/>
      <c r="N15" s="40"/>
      <c r="O15" s="40"/>
      <c r="P15" s="45"/>
    </row>
    <row r="16" spans="1:16" s="55" customFormat="1" ht="51.75" customHeight="1" x14ac:dyDescent="0.25">
      <c r="A16" s="103">
        <v>2</v>
      </c>
      <c r="B16" s="61" t="s">
        <v>158</v>
      </c>
      <c r="C16" s="61"/>
      <c r="D16" s="23"/>
      <c r="E16" s="64"/>
      <c r="F16" s="53"/>
      <c r="G16" s="61"/>
      <c r="H16" s="61"/>
      <c r="I16" s="23">
        <v>43137</v>
      </c>
      <c r="J16" s="61" t="s">
        <v>179</v>
      </c>
      <c r="K16" s="61" t="s">
        <v>162</v>
      </c>
      <c r="L16" s="40">
        <v>34500</v>
      </c>
      <c r="M16" s="26">
        <v>72</v>
      </c>
      <c r="N16" s="40">
        <f t="shared" ref="N16:N66" si="0">L16*M16</f>
        <v>2484000</v>
      </c>
      <c r="O16" s="40">
        <f t="shared" ref="O16:O66" si="1">N16*35%</f>
        <v>869400</v>
      </c>
      <c r="P16" s="45">
        <f t="shared" ref="P16:P66" si="2">O16/N16*100</f>
        <v>35</v>
      </c>
    </row>
    <row r="17" spans="1:16" s="55" customFormat="1" ht="39.75" customHeight="1" x14ac:dyDescent="0.25">
      <c r="A17" s="73"/>
      <c r="B17" s="61" t="s">
        <v>159</v>
      </c>
      <c r="C17" s="61"/>
      <c r="D17" s="23"/>
      <c r="E17" s="54"/>
      <c r="F17" s="53"/>
      <c r="G17" s="61"/>
      <c r="H17" s="61"/>
      <c r="I17" s="61"/>
      <c r="J17" s="61"/>
      <c r="K17" s="61"/>
      <c r="L17" s="40"/>
      <c r="M17" s="26"/>
      <c r="N17" s="40"/>
      <c r="O17" s="40"/>
      <c r="P17" s="45"/>
    </row>
    <row r="18" spans="1:16" s="55" customFormat="1" ht="39.75" customHeight="1" x14ac:dyDescent="0.25">
      <c r="A18" s="73"/>
      <c r="B18" s="61" t="s">
        <v>160</v>
      </c>
      <c r="C18" s="61"/>
      <c r="D18" s="23"/>
      <c r="E18" s="54"/>
      <c r="F18" s="53"/>
      <c r="G18" s="61"/>
      <c r="H18" s="61"/>
      <c r="I18" s="61"/>
      <c r="J18" s="61"/>
      <c r="K18" s="61"/>
      <c r="L18" s="40"/>
      <c r="M18" s="26"/>
      <c r="N18" s="40"/>
      <c r="O18" s="40"/>
      <c r="P18" s="45"/>
    </row>
    <row r="19" spans="1:16" s="55" customFormat="1" ht="40.5" customHeight="1" x14ac:dyDescent="0.25">
      <c r="A19" s="74"/>
      <c r="B19" s="61" t="s">
        <v>161</v>
      </c>
      <c r="C19" s="61"/>
      <c r="D19" s="23"/>
      <c r="E19" s="54"/>
      <c r="F19" s="53"/>
      <c r="G19" s="61"/>
      <c r="H19" s="61"/>
      <c r="I19" s="61"/>
      <c r="J19" s="61"/>
      <c r="K19" s="61"/>
      <c r="L19" s="40"/>
      <c r="M19" s="26"/>
      <c r="N19" s="40"/>
      <c r="O19" s="40"/>
      <c r="P19" s="45"/>
    </row>
    <row r="20" spans="1:16" s="55" customFormat="1" ht="51" x14ac:dyDescent="0.25">
      <c r="A20" s="96">
        <v>3</v>
      </c>
      <c r="B20" s="22" t="s">
        <v>20</v>
      </c>
      <c r="C20" s="22"/>
      <c r="D20" s="23"/>
      <c r="E20" s="22"/>
      <c r="F20" s="22"/>
      <c r="G20" s="22"/>
      <c r="H20" s="22"/>
      <c r="I20" s="23">
        <v>43537</v>
      </c>
      <c r="J20" s="22" t="s">
        <v>21</v>
      </c>
      <c r="K20" s="48" t="s">
        <v>104</v>
      </c>
      <c r="L20" s="40">
        <v>48000</v>
      </c>
      <c r="M20" s="26">
        <v>90</v>
      </c>
      <c r="N20" s="40">
        <f t="shared" si="0"/>
        <v>4320000</v>
      </c>
      <c r="O20" s="40">
        <f t="shared" si="1"/>
        <v>1512000</v>
      </c>
      <c r="P20" s="45">
        <f t="shared" si="2"/>
        <v>35</v>
      </c>
    </row>
    <row r="21" spans="1:16" s="55" customFormat="1" ht="43.5" customHeight="1" x14ac:dyDescent="0.25">
      <c r="A21" s="96"/>
      <c r="B21" s="22" t="s">
        <v>22</v>
      </c>
      <c r="C21" s="22"/>
      <c r="D21" s="23"/>
      <c r="E21" s="54"/>
      <c r="F21" s="53"/>
      <c r="G21" s="22"/>
      <c r="H21" s="22"/>
      <c r="I21" s="22"/>
      <c r="J21" s="22"/>
      <c r="K21" s="22"/>
      <c r="L21" s="40"/>
      <c r="M21" s="26"/>
      <c r="N21" s="40"/>
      <c r="O21" s="40"/>
      <c r="P21" s="45"/>
    </row>
    <row r="22" spans="1:16" s="55" customFormat="1" ht="38.25" x14ac:dyDescent="0.25">
      <c r="A22" s="96"/>
      <c r="B22" s="22" t="s">
        <v>23</v>
      </c>
      <c r="C22" s="22"/>
      <c r="D22" s="23"/>
      <c r="E22" s="54"/>
      <c r="F22" s="53"/>
      <c r="G22" s="22"/>
      <c r="H22" s="22"/>
      <c r="I22" s="22"/>
      <c r="J22" s="22"/>
      <c r="K22" s="22"/>
      <c r="L22" s="40"/>
      <c r="M22" s="26"/>
      <c r="N22" s="40"/>
      <c r="O22" s="40"/>
      <c r="P22" s="45"/>
    </row>
    <row r="23" spans="1:16" s="55" customFormat="1" ht="43.5" customHeight="1" x14ac:dyDescent="0.25">
      <c r="A23" s="96"/>
      <c r="B23" s="22" t="s">
        <v>24</v>
      </c>
      <c r="C23" s="22"/>
      <c r="D23" s="23"/>
      <c r="E23" s="54"/>
      <c r="F23" s="53"/>
      <c r="G23" s="22"/>
      <c r="H23" s="22"/>
      <c r="I23" s="22"/>
      <c r="J23" s="22"/>
      <c r="K23" s="22"/>
      <c r="L23" s="40"/>
      <c r="M23" s="26"/>
      <c r="N23" s="40"/>
      <c r="O23" s="40"/>
      <c r="P23" s="45"/>
    </row>
    <row r="24" spans="1:16" s="55" customFormat="1" ht="44.25" customHeight="1" x14ac:dyDescent="0.25">
      <c r="A24" s="96"/>
      <c r="B24" s="22" t="s">
        <v>25</v>
      </c>
      <c r="C24" s="22"/>
      <c r="D24" s="23"/>
      <c r="E24" s="54"/>
      <c r="F24" s="53"/>
      <c r="G24" s="22"/>
      <c r="H24" s="22"/>
      <c r="I24" s="22"/>
      <c r="J24" s="22"/>
      <c r="K24" s="22"/>
      <c r="L24" s="40"/>
      <c r="M24" s="26"/>
      <c r="N24" s="40"/>
      <c r="O24" s="40"/>
      <c r="P24" s="45"/>
    </row>
    <row r="25" spans="1:16" s="55" customFormat="1" ht="65.25" customHeight="1" x14ac:dyDescent="0.25">
      <c r="A25" s="96">
        <v>4</v>
      </c>
      <c r="B25" s="22" t="s">
        <v>26</v>
      </c>
      <c r="C25" s="22"/>
      <c r="D25" s="23"/>
      <c r="E25" s="22"/>
      <c r="F25" s="22"/>
      <c r="G25" s="54"/>
      <c r="H25" s="53"/>
      <c r="I25" s="23">
        <v>43557</v>
      </c>
      <c r="J25" s="22" t="s">
        <v>105</v>
      </c>
      <c r="K25" s="48" t="s">
        <v>106</v>
      </c>
      <c r="L25" s="40">
        <v>48301</v>
      </c>
      <c r="M25" s="26">
        <v>108</v>
      </c>
      <c r="N25" s="40">
        <f t="shared" si="0"/>
        <v>5216508</v>
      </c>
      <c r="O25" s="40">
        <f t="shared" si="1"/>
        <v>1825777.7999999998</v>
      </c>
      <c r="P25" s="45">
        <f t="shared" si="2"/>
        <v>35</v>
      </c>
    </row>
    <row r="26" spans="1:16" s="55" customFormat="1" ht="43.5" customHeight="1" x14ac:dyDescent="0.25">
      <c r="A26" s="96"/>
      <c r="B26" s="22" t="s">
        <v>27</v>
      </c>
      <c r="C26" s="22"/>
      <c r="D26" s="23"/>
      <c r="E26" s="22"/>
      <c r="F26" s="22"/>
      <c r="G26" s="22"/>
      <c r="H26" s="22"/>
      <c r="I26" s="22"/>
      <c r="J26" s="22"/>
      <c r="K26" s="22"/>
      <c r="L26" s="40"/>
      <c r="M26" s="26"/>
      <c r="N26" s="40"/>
      <c r="O26" s="40"/>
      <c r="P26" s="45"/>
    </row>
    <row r="27" spans="1:16" s="55" customFormat="1" ht="43.5" customHeight="1" x14ac:dyDescent="0.25">
      <c r="A27" s="96"/>
      <c r="B27" s="22" t="s">
        <v>195</v>
      </c>
      <c r="C27" s="22"/>
      <c r="D27" s="23"/>
      <c r="E27" s="52"/>
      <c r="F27" s="53"/>
      <c r="G27" s="22"/>
      <c r="H27" s="22"/>
      <c r="I27" s="22"/>
      <c r="J27" s="22"/>
      <c r="K27" s="22"/>
      <c r="L27" s="40"/>
      <c r="M27" s="26"/>
      <c r="N27" s="40"/>
      <c r="O27" s="40"/>
      <c r="P27" s="45"/>
    </row>
    <row r="28" spans="1:16" s="55" customFormat="1" ht="46.5" customHeight="1" x14ac:dyDescent="0.25">
      <c r="A28" s="96"/>
      <c r="B28" s="22" t="s">
        <v>196</v>
      </c>
      <c r="C28" s="22"/>
      <c r="D28" s="23"/>
      <c r="E28" s="54"/>
      <c r="F28" s="53"/>
      <c r="G28" s="22"/>
      <c r="H28" s="22"/>
      <c r="I28" s="22"/>
      <c r="J28" s="22"/>
      <c r="K28" s="22"/>
      <c r="L28" s="40"/>
      <c r="M28" s="26"/>
      <c r="N28" s="40"/>
      <c r="O28" s="40"/>
      <c r="P28" s="45"/>
    </row>
    <row r="29" spans="1:16" s="55" customFormat="1" ht="38.25" x14ac:dyDescent="0.25">
      <c r="A29" s="96"/>
      <c r="B29" s="22" t="s">
        <v>28</v>
      </c>
      <c r="C29" s="22"/>
      <c r="D29" s="23"/>
      <c r="E29" s="54"/>
      <c r="F29" s="53"/>
      <c r="G29" s="22"/>
      <c r="H29" s="22"/>
      <c r="I29" s="22"/>
      <c r="J29" s="22"/>
      <c r="K29" s="22"/>
      <c r="L29" s="40"/>
      <c r="M29" s="26"/>
      <c r="N29" s="40"/>
      <c r="O29" s="40"/>
      <c r="P29" s="45"/>
    </row>
    <row r="30" spans="1:16" s="55" customFormat="1" ht="38.25" x14ac:dyDescent="0.25">
      <c r="A30" s="96"/>
      <c r="B30" s="22" t="s">
        <v>29</v>
      </c>
      <c r="C30" s="22"/>
      <c r="D30" s="23"/>
      <c r="E30" s="54"/>
      <c r="F30" s="53"/>
      <c r="G30" s="22"/>
      <c r="H30" s="22"/>
      <c r="I30" s="22"/>
      <c r="J30" s="22"/>
      <c r="K30" s="22"/>
      <c r="L30" s="40"/>
      <c r="M30" s="26"/>
      <c r="N30" s="40"/>
      <c r="O30" s="40"/>
      <c r="P30" s="45"/>
    </row>
    <row r="31" spans="1:16" s="55" customFormat="1" ht="51" x14ac:dyDescent="0.25">
      <c r="A31" s="71">
        <v>5</v>
      </c>
      <c r="B31" s="22" t="s">
        <v>197</v>
      </c>
      <c r="C31" s="22"/>
      <c r="D31" s="23"/>
      <c r="E31" s="56"/>
      <c r="F31" s="22"/>
      <c r="G31" s="54"/>
      <c r="H31" s="53"/>
      <c r="I31" s="23">
        <v>43560</v>
      </c>
      <c r="J31" s="22" t="s">
        <v>107</v>
      </c>
      <c r="K31" s="48" t="s">
        <v>108</v>
      </c>
      <c r="L31" s="40">
        <v>35000</v>
      </c>
      <c r="M31" s="26">
        <v>108</v>
      </c>
      <c r="N31" s="40">
        <f t="shared" si="0"/>
        <v>3780000</v>
      </c>
      <c r="O31" s="40">
        <f t="shared" si="1"/>
        <v>1323000</v>
      </c>
      <c r="P31" s="45">
        <f t="shared" si="2"/>
        <v>35</v>
      </c>
    </row>
    <row r="32" spans="1:16" s="55" customFormat="1" ht="25.5" x14ac:dyDescent="0.25">
      <c r="A32" s="71"/>
      <c r="B32" s="22" t="s">
        <v>198</v>
      </c>
      <c r="C32" s="22"/>
      <c r="D32" s="23"/>
      <c r="E32" s="22"/>
      <c r="F32" s="22"/>
      <c r="G32" s="22"/>
      <c r="H32" s="22"/>
      <c r="I32" s="22"/>
      <c r="J32" s="22"/>
      <c r="K32" s="22"/>
      <c r="L32" s="40"/>
      <c r="M32" s="26"/>
      <c r="N32" s="40"/>
      <c r="O32" s="40"/>
      <c r="P32" s="45"/>
    </row>
    <row r="33" spans="1:16" s="55" customFormat="1" ht="38.25" x14ac:dyDescent="0.25">
      <c r="A33" s="71"/>
      <c r="B33" s="22" t="s">
        <v>30</v>
      </c>
      <c r="C33" s="22"/>
      <c r="D33" s="23"/>
      <c r="E33" s="52"/>
      <c r="F33" s="53"/>
      <c r="G33" s="22"/>
      <c r="H33" s="22"/>
      <c r="I33" s="22"/>
      <c r="J33" s="22"/>
      <c r="K33" s="22"/>
      <c r="L33" s="40"/>
      <c r="M33" s="26"/>
      <c r="N33" s="40"/>
      <c r="O33" s="40"/>
      <c r="P33" s="45"/>
    </row>
    <row r="34" spans="1:16" s="55" customFormat="1" ht="38.25" x14ac:dyDescent="0.25">
      <c r="A34" s="71"/>
      <c r="B34" s="15" t="s">
        <v>31</v>
      </c>
      <c r="C34" s="15"/>
      <c r="D34" s="16"/>
      <c r="E34" s="20"/>
      <c r="F34" s="18"/>
      <c r="G34" s="15"/>
      <c r="H34" s="15"/>
      <c r="I34" s="15"/>
      <c r="J34" s="35"/>
      <c r="K34" s="35"/>
      <c r="L34" s="39"/>
      <c r="M34" s="19"/>
      <c r="N34" s="40"/>
      <c r="O34" s="40"/>
      <c r="P34" s="45"/>
    </row>
    <row r="35" spans="1:16" s="55" customFormat="1" ht="25.5" x14ac:dyDescent="0.25">
      <c r="A35" s="71"/>
      <c r="B35" s="15" t="s">
        <v>199</v>
      </c>
      <c r="C35" s="15"/>
      <c r="D35" s="16"/>
      <c r="E35" s="20"/>
      <c r="F35" s="18"/>
      <c r="G35" s="15"/>
      <c r="H35" s="15"/>
      <c r="I35" s="15"/>
      <c r="J35" s="35"/>
      <c r="K35" s="35"/>
      <c r="L35" s="39"/>
      <c r="M35" s="19"/>
      <c r="N35" s="40"/>
      <c r="O35" s="40"/>
      <c r="P35" s="45"/>
    </row>
    <row r="36" spans="1:16" s="55" customFormat="1" ht="25.5" x14ac:dyDescent="0.25">
      <c r="A36" s="71"/>
      <c r="B36" s="15" t="s">
        <v>200</v>
      </c>
      <c r="C36" s="15"/>
      <c r="D36" s="16"/>
      <c r="E36" s="20"/>
      <c r="F36" s="18"/>
      <c r="G36" s="15"/>
      <c r="H36" s="15"/>
      <c r="I36" s="15"/>
      <c r="J36" s="35"/>
      <c r="K36" s="35"/>
      <c r="L36" s="39"/>
      <c r="M36" s="19"/>
      <c r="N36" s="40"/>
      <c r="O36" s="40"/>
      <c r="P36" s="45"/>
    </row>
    <row r="37" spans="1:16" s="55" customFormat="1" ht="38.25" x14ac:dyDescent="0.25">
      <c r="A37" s="80">
        <v>6</v>
      </c>
      <c r="B37" s="60" t="s">
        <v>150</v>
      </c>
      <c r="C37" s="60"/>
      <c r="D37" s="16"/>
      <c r="E37" s="20"/>
      <c r="F37" s="18"/>
      <c r="G37" s="60"/>
      <c r="H37" s="60"/>
      <c r="I37" s="16">
        <v>43621</v>
      </c>
      <c r="J37" s="35" t="s">
        <v>178</v>
      </c>
      <c r="K37" s="35" t="s">
        <v>102</v>
      </c>
      <c r="L37" s="39">
        <v>48301</v>
      </c>
      <c r="M37" s="19">
        <v>72</v>
      </c>
      <c r="N37" s="40">
        <f t="shared" si="0"/>
        <v>3477672</v>
      </c>
      <c r="O37" s="40">
        <f t="shared" si="1"/>
        <v>1217185.2</v>
      </c>
      <c r="P37" s="45">
        <f t="shared" si="2"/>
        <v>35</v>
      </c>
    </row>
    <row r="38" spans="1:16" s="55" customFormat="1" ht="25.5" x14ac:dyDescent="0.25">
      <c r="A38" s="73"/>
      <c r="B38" s="60" t="s">
        <v>151</v>
      </c>
      <c r="C38" s="60"/>
      <c r="D38" s="16"/>
      <c r="E38" s="20"/>
      <c r="F38" s="18"/>
      <c r="G38" s="60"/>
      <c r="H38" s="60"/>
      <c r="I38" s="60"/>
      <c r="J38" s="35"/>
      <c r="K38" s="35"/>
      <c r="L38" s="39"/>
      <c r="M38" s="19"/>
      <c r="N38" s="40"/>
      <c r="O38" s="40"/>
      <c r="P38" s="45"/>
    </row>
    <row r="39" spans="1:16" s="55" customFormat="1" ht="25.5" x14ac:dyDescent="0.25">
      <c r="A39" s="73"/>
      <c r="B39" s="60" t="s">
        <v>152</v>
      </c>
      <c r="C39" s="60"/>
      <c r="D39" s="16"/>
      <c r="E39" s="20"/>
      <c r="F39" s="18"/>
      <c r="G39" s="60"/>
      <c r="H39" s="60"/>
      <c r="I39" s="60"/>
      <c r="J39" s="35"/>
      <c r="K39" s="35"/>
      <c r="L39" s="39"/>
      <c r="M39" s="19"/>
      <c r="N39" s="40"/>
      <c r="O39" s="40"/>
      <c r="P39" s="45"/>
    </row>
    <row r="40" spans="1:16" s="55" customFormat="1" ht="25.5" x14ac:dyDescent="0.25">
      <c r="A40" s="74"/>
      <c r="B40" s="60" t="s">
        <v>153</v>
      </c>
      <c r="C40" s="60"/>
      <c r="D40" s="16"/>
      <c r="E40" s="20"/>
      <c r="F40" s="18"/>
      <c r="G40" s="60"/>
      <c r="H40" s="60"/>
      <c r="I40" s="60"/>
      <c r="J40" s="35"/>
      <c r="K40" s="35"/>
      <c r="L40" s="39"/>
      <c r="M40" s="19"/>
      <c r="N40" s="40"/>
      <c r="O40" s="40"/>
      <c r="P40" s="45"/>
    </row>
    <row r="41" spans="1:16" s="55" customFormat="1" ht="38.25" x14ac:dyDescent="0.25">
      <c r="A41" s="80">
        <v>7</v>
      </c>
      <c r="B41" s="60" t="s">
        <v>154</v>
      </c>
      <c r="C41" s="60"/>
      <c r="D41" s="16"/>
      <c r="E41" s="20"/>
      <c r="F41" s="18"/>
      <c r="G41" s="60"/>
      <c r="H41" s="60"/>
      <c r="I41" s="16">
        <v>43714</v>
      </c>
      <c r="J41" s="47" t="s">
        <v>180</v>
      </c>
      <c r="K41" s="35" t="s">
        <v>102</v>
      </c>
      <c r="L41" s="39">
        <v>48301</v>
      </c>
      <c r="M41" s="19">
        <v>72</v>
      </c>
      <c r="N41" s="40">
        <f t="shared" si="0"/>
        <v>3477672</v>
      </c>
      <c r="O41" s="40">
        <f t="shared" si="1"/>
        <v>1217185.2</v>
      </c>
      <c r="P41" s="45">
        <f t="shared" si="2"/>
        <v>35</v>
      </c>
    </row>
    <row r="42" spans="1:16" s="55" customFormat="1" ht="38.25" x14ac:dyDescent="0.25">
      <c r="A42" s="73"/>
      <c r="B42" s="60" t="s">
        <v>155</v>
      </c>
      <c r="C42" s="60"/>
      <c r="D42" s="16"/>
      <c r="E42" s="20"/>
      <c r="F42" s="18"/>
      <c r="G42" s="60"/>
      <c r="H42" s="60"/>
      <c r="I42" s="60"/>
      <c r="J42" s="35"/>
      <c r="K42" s="35"/>
      <c r="L42" s="39"/>
      <c r="M42" s="19"/>
      <c r="N42" s="40"/>
      <c r="O42" s="40"/>
      <c r="P42" s="45"/>
    </row>
    <row r="43" spans="1:16" s="55" customFormat="1" ht="25.5" x14ac:dyDescent="0.25">
      <c r="A43" s="73"/>
      <c r="B43" s="60" t="s">
        <v>156</v>
      </c>
      <c r="C43" s="60"/>
      <c r="D43" s="16"/>
      <c r="E43" s="20"/>
      <c r="F43" s="18"/>
      <c r="G43" s="60"/>
      <c r="H43" s="60"/>
      <c r="I43" s="60"/>
      <c r="J43" s="35"/>
      <c r="K43" s="35"/>
      <c r="L43" s="39"/>
      <c r="M43" s="19"/>
      <c r="N43" s="40"/>
      <c r="O43" s="40"/>
      <c r="P43" s="45"/>
    </row>
    <row r="44" spans="1:16" s="55" customFormat="1" ht="38.25" x14ac:dyDescent="0.25">
      <c r="A44" s="74"/>
      <c r="B44" s="60" t="s">
        <v>157</v>
      </c>
      <c r="C44" s="60"/>
      <c r="D44" s="16"/>
      <c r="E44" s="20"/>
      <c r="F44" s="18"/>
      <c r="G44" s="60"/>
      <c r="H44" s="60"/>
      <c r="I44" s="60"/>
      <c r="J44" s="35"/>
      <c r="K44" s="35"/>
      <c r="L44" s="39"/>
      <c r="M44" s="19"/>
      <c r="N44" s="40"/>
      <c r="O44" s="40"/>
      <c r="P44" s="45"/>
    </row>
    <row r="45" spans="1:16" s="55" customFormat="1" ht="51" x14ac:dyDescent="0.25">
      <c r="A45" s="71">
        <v>8</v>
      </c>
      <c r="B45" s="15" t="s">
        <v>201</v>
      </c>
      <c r="C45" s="15"/>
      <c r="D45" s="16"/>
      <c r="E45" s="15"/>
      <c r="F45" s="15"/>
      <c r="G45" s="17"/>
      <c r="H45" s="15"/>
      <c r="I45" s="16">
        <v>41242</v>
      </c>
      <c r="J45" s="35" t="s">
        <v>109</v>
      </c>
      <c r="K45" s="48" t="s">
        <v>104</v>
      </c>
      <c r="L45" s="39">
        <v>48000</v>
      </c>
      <c r="M45" s="19">
        <v>72</v>
      </c>
      <c r="N45" s="40">
        <f t="shared" si="0"/>
        <v>3456000</v>
      </c>
      <c r="O45" s="40">
        <f t="shared" si="1"/>
        <v>1209600</v>
      </c>
      <c r="P45" s="45">
        <f t="shared" si="2"/>
        <v>35</v>
      </c>
    </row>
    <row r="46" spans="1:16" s="55" customFormat="1" ht="25.5" x14ac:dyDescent="0.25">
      <c r="A46" s="71"/>
      <c r="B46" s="15" t="s">
        <v>202</v>
      </c>
      <c r="C46" s="15"/>
      <c r="D46" s="16"/>
      <c r="E46" s="21"/>
      <c r="F46" s="15"/>
      <c r="G46" s="15"/>
      <c r="H46" s="15"/>
      <c r="I46" s="15"/>
      <c r="J46" s="35"/>
      <c r="K46" s="35"/>
      <c r="L46" s="39"/>
      <c r="M46" s="19"/>
      <c r="N46" s="40"/>
      <c r="O46" s="40"/>
      <c r="P46" s="45"/>
    </row>
    <row r="47" spans="1:16" ht="25.5" x14ac:dyDescent="0.25">
      <c r="A47" s="71"/>
      <c r="B47" s="15" t="s">
        <v>203</v>
      </c>
      <c r="C47" s="15"/>
      <c r="D47" s="16"/>
      <c r="E47" s="20"/>
      <c r="F47" s="15"/>
      <c r="G47" s="15"/>
      <c r="H47" s="15"/>
      <c r="I47" s="15"/>
      <c r="J47" s="35"/>
      <c r="K47" s="35"/>
      <c r="L47" s="39"/>
      <c r="M47" s="19"/>
      <c r="N47" s="40"/>
      <c r="O47" s="40"/>
      <c r="P47" s="45"/>
    </row>
    <row r="48" spans="1:16" ht="25.5" x14ac:dyDescent="0.25">
      <c r="A48" s="71"/>
      <c r="B48" s="15" t="s">
        <v>204</v>
      </c>
      <c r="C48" s="15"/>
      <c r="D48" s="16"/>
      <c r="E48" s="20"/>
      <c r="F48" s="15"/>
      <c r="G48" s="15"/>
      <c r="H48" s="15"/>
      <c r="I48" s="15"/>
      <c r="J48" s="35"/>
      <c r="K48" s="35"/>
      <c r="L48" s="39"/>
      <c r="M48" s="19"/>
      <c r="N48" s="40"/>
      <c r="O48" s="40"/>
      <c r="P48" s="45"/>
    </row>
    <row r="49" spans="1:16" ht="45.75" customHeight="1" x14ac:dyDescent="0.25">
      <c r="A49" s="80">
        <v>9</v>
      </c>
      <c r="B49" s="60" t="s">
        <v>170</v>
      </c>
      <c r="C49" s="60"/>
      <c r="D49" s="16"/>
      <c r="E49" s="20"/>
      <c r="F49" s="60"/>
      <c r="G49" s="60"/>
      <c r="H49" s="60"/>
      <c r="I49" s="16">
        <v>41436</v>
      </c>
      <c r="J49" s="35" t="s">
        <v>181</v>
      </c>
      <c r="K49" s="35" t="s">
        <v>110</v>
      </c>
      <c r="L49" s="39">
        <v>48301</v>
      </c>
      <c r="M49" s="19">
        <v>42</v>
      </c>
      <c r="N49" s="40">
        <f t="shared" si="0"/>
        <v>2028642</v>
      </c>
      <c r="O49" s="40">
        <f t="shared" si="1"/>
        <v>710024.7</v>
      </c>
      <c r="P49" s="45">
        <f t="shared" si="2"/>
        <v>35</v>
      </c>
    </row>
    <row r="50" spans="1:16" ht="38.25" x14ac:dyDescent="0.25">
      <c r="A50" s="74"/>
      <c r="B50" s="60" t="s">
        <v>171</v>
      </c>
      <c r="C50" s="60"/>
      <c r="D50" s="16"/>
      <c r="E50" s="20"/>
      <c r="F50" s="60"/>
      <c r="G50" s="60"/>
      <c r="H50" s="60"/>
      <c r="I50" s="60"/>
      <c r="J50" s="35"/>
      <c r="K50" s="35"/>
      <c r="L50" s="39"/>
      <c r="M50" s="19"/>
      <c r="N50" s="40"/>
      <c r="O50" s="40"/>
      <c r="P50" s="45"/>
    </row>
    <row r="51" spans="1:16" ht="38.25" x14ac:dyDescent="0.25">
      <c r="A51" s="71">
        <v>10</v>
      </c>
      <c r="B51" s="22" t="s">
        <v>32</v>
      </c>
      <c r="C51" s="22"/>
      <c r="D51" s="23"/>
      <c r="E51" s="22"/>
      <c r="F51" s="22"/>
      <c r="G51" s="24"/>
      <c r="H51" s="25"/>
      <c r="I51" s="23">
        <v>41526</v>
      </c>
      <c r="J51" s="23" t="s">
        <v>33</v>
      </c>
      <c r="K51" s="22" t="s">
        <v>110</v>
      </c>
      <c r="L51" s="40">
        <v>48301</v>
      </c>
      <c r="M51" s="32">
        <v>54</v>
      </c>
      <c r="N51" s="40">
        <f t="shared" si="0"/>
        <v>2608254</v>
      </c>
      <c r="O51" s="40">
        <f t="shared" si="1"/>
        <v>912888.89999999991</v>
      </c>
      <c r="P51" s="45">
        <f t="shared" si="2"/>
        <v>35</v>
      </c>
    </row>
    <row r="52" spans="1:16" ht="25.5" x14ac:dyDescent="0.25">
      <c r="A52" s="71"/>
      <c r="B52" s="22" t="s">
        <v>205</v>
      </c>
      <c r="C52" s="22"/>
      <c r="D52" s="23"/>
      <c r="E52" s="22"/>
      <c r="F52" s="22"/>
      <c r="G52" s="24"/>
      <c r="H52" s="25"/>
      <c r="I52" s="23"/>
      <c r="J52" s="23"/>
      <c r="K52" s="22"/>
      <c r="L52" s="40"/>
      <c r="M52" s="26"/>
      <c r="N52" s="40"/>
      <c r="O52" s="40"/>
      <c r="P52" s="45"/>
    </row>
    <row r="53" spans="1:16" ht="25.5" x14ac:dyDescent="0.25">
      <c r="A53" s="71"/>
      <c r="B53" s="22" t="s">
        <v>206</v>
      </c>
      <c r="C53" s="25"/>
      <c r="D53" s="23"/>
      <c r="E53" s="25"/>
      <c r="F53" s="25"/>
      <c r="G53" s="27"/>
      <c r="H53" s="22"/>
      <c r="I53" s="23"/>
      <c r="J53" s="23"/>
      <c r="K53" s="22"/>
      <c r="L53" s="40"/>
      <c r="M53" s="26"/>
      <c r="N53" s="40"/>
      <c r="O53" s="40"/>
      <c r="P53" s="45"/>
    </row>
    <row r="54" spans="1:16" ht="51" customHeight="1" x14ac:dyDescent="0.25">
      <c r="A54" s="71">
        <v>11</v>
      </c>
      <c r="B54" s="22" t="s">
        <v>207</v>
      </c>
      <c r="C54" s="25"/>
      <c r="D54" s="23"/>
      <c r="E54" s="22"/>
      <c r="F54" s="22"/>
      <c r="G54" s="24"/>
      <c r="H54" s="25"/>
      <c r="I54" s="23">
        <v>41604</v>
      </c>
      <c r="J54" s="23" t="s">
        <v>34</v>
      </c>
      <c r="K54" s="22" t="s">
        <v>111</v>
      </c>
      <c r="L54" s="42">
        <v>38709</v>
      </c>
      <c r="M54" s="26">
        <v>54</v>
      </c>
      <c r="N54" s="40">
        <f t="shared" si="0"/>
        <v>2090286</v>
      </c>
      <c r="O54" s="40">
        <f t="shared" si="1"/>
        <v>731600.1</v>
      </c>
      <c r="P54" s="45">
        <f t="shared" si="2"/>
        <v>35</v>
      </c>
    </row>
    <row r="55" spans="1:16" ht="32.25" customHeight="1" x14ac:dyDescent="0.25">
      <c r="A55" s="71"/>
      <c r="B55" s="22" t="s">
        <v>208</v>
      </c>
      <c r="C55" s="25"/>
      <c r="D55" s="23"/>
      <c r="E55" s="22"/>
      <c r="F55" s="22"/>
      <c r="G55" s="27"/>
      <c r="H55" s="22"/>
      <c r="I55" s="23"/>
      <c r="J55" s="23"/>
      <c r="K55" s="22"/>
      <c r="L55" s="40"/>
      <c r="M55" s="26"/>
      <c r="N55" s="40"/>
      <c r="O55" s="40"/>
      <c r="P55" s="45"/>
    </row>
    <row r="56" spans="1:16" ht="36" customHeight="1" x14ac:dyDescent="0.25">
      <c r="A56" s="71"/>
      <c r="B56" s="22" t="s">
        <v>209</v>
      </c>
      <c r="C56" s="25"/>
      <c r="D56" s="23"/>
      <c r="E56" s="25"/>
      <c r="F56" s="25"/>
      <c r="G56" s="27"/>
      <c r="H56" s="22"/>
      <c r="I56" s="23"/>
      <c r="J56" s="23"/>
      <c r="K56" s="22"/>
      <c r="L56" s="40"/>
      <c r="M56" s="26"/>
      <c r="N56" s="40"/>
      <c r="O56" s="40"/>
      <c r="P56" s="45"/>
    </row>
    <row r="57" spans="1:16" ht="51" x14ac:dyDescent="0.25">
      <c r="A57" s="71">
        <v>12</v>
      </c>
      <c r="B57" s="22" t="s">
        <v>210</v>
      </c>
      <c r="C57" s="22"/>
      <c r="D57" s="23"/>
      <c r="E57" s="22"/>
      <c r="F57" s="22"/>
      <c r="G57" s="24"/>
      <c r="H57" s="25"/>
      <c r="I57" s="23">
        <v>41764</v>
      </c>
      <c r="J57" s="23" t="s">
        <v>35</v>
      </c>
      <c r="K57" s="22" t="s">
        <v>112</v>
      </c>
      <c r="L57" s="42">
        <v>34437</v>
      </c>
      <c r="M57" s="26">
        <v>42</v>
      </c>
      <c r="N57" s="40">
        <f t="shared" si="0"/>
        <v>1446354</v>
      </c>
      <c r="O57" s="40">
        <f t="shared" si="1"/>
        <v>506223.89999999997</v>
      </c>
      <c r="P57" s="45">
        <f t="shared" si="2"/>
        <v>35</v>
      </c>
    </row>
    <row r="58" spans="1:16" ht="38.25" customHeight="1" x14ac:dyDescent="0.25">
      <c r="A58" s="91"/>
      <c r="B58" s="22" t="s">
        <v>211</v>
      </c>
      <c r="C58" s="22"/>
      <c r="D58" s="23"/>
      <c r="E58" s="25"/>
      <c r="F58" s="25"/>
      <c r="G58" s="27"/>
      <c r="H58" s="22"/>
      <c r="I58" s="23"/>
      <c r="J58" s="23"/>
      <c r="K58" s="22"/>
      <c r="L58" s="40"/>
      <c r="M58" s="26"/>
      <c r="N58" s="40"/>
      <c r="O58" s="40"/>
      <c r="P58" s="45"/>
    </row>
    <row r="59" spans="1:16" ht="38.25" x14ac:dyDescent="0.25">
      <c r="A59" s="104">
        <v>13</v>
      </c>
      <c r="B59" s="22" t="s">
        <v>212</v>
      </c>
      <c r="C59" s="22"/>
      <c r="D59" s="23"/>
      <c r="E59" s="25"/>
      <c r="F59" s="25"/>
      <c r="G59" s="27"/>
      <c r="H59" s="22"/>
      <c r="I59" s="23">
        <v>41780</v>
      </c>
      <c r="J59" s="23" t="s">
        <v>113</v>
      </c>
      <c r="K59" s="22" t="s">
        <v>102</v>
      </c>
      <c r="L59" s="40">
        <v>48301</v>
      </c>
      <c r="M59" s="26">
        <v>42</v>
      </c>
      <c r="N59" s="40">
        <f t="shared" si="0"/>
        <v>2028642</v>
      </c>
      <c r="O59" s="40">
        <f t="shared" si="1"/>
        <v>710024.7</v>
      </c>
      <c r="P59" s="45">
        <f t="shared" si="2"/>
        <v>35</v>
      </c>
    </row>
    <row r="60" spans="1:16" ht="38.25" x14ac:dyDescent="0.25">
      <c r="A60" s="104"/>
      <c r="B60" s="22" t="s">
        <v>36</v>
      </c>
      <c r="C60" s="22"/>
      <c r="D60" s="23"/>
      <c r="E60" s="25"/>
      <c r="F60" s="25"/>
      <c r="G60" s="27"/>
      <c r="H60" s="22"/>
      <c r="I60" s="23"/>
      <c r="J60" s="23"/>
      <c r="K60" s="22"/>
      <c r="L60" s="40"/>
      <c r="M60" s="26"/>
      <c r="N60" s="40"/>
      <c r="O60" s="40"/>
      <c r="P60" s="45"/>
    </row>
    <row r="61" spans="1:16" ht="38.25" x14ac:dyDescent="0.25">
      <c r="A61" s="104">
        <v>14</v>
      </c>
      <c r="B61" s="22" t="s">
        <v>38</v>
      </c>
      <c r="C61" s="22"/>
      <c r="D61" s="23"/>
      <c r="E61" s="25"/>
      <c r="F61" s="22"/>
      <c r="G61" s="24"/>
      <c r="H61" s="25"/>
      <c r="I61" s="23">
        <v>41817</v>
      </c>
      <c r="J61" s="23" t="s">
        <v>39</v>
      </c>
      <c r="K61" s="22" t="s">
        <v>102</v>
      </c>
      <c r="L61" s="40">
        <v>48301</v>
      </c>
      <c r="M61" s="26">
        <v>54</v>
      </c>
      <c r="N61" s="40">
        <f t="shared" si="0"/>
        <v>2608254</v>
      </c>
      <c r="O61" s="40">
        <f t="shared" si="1"/>
        <v>912888.89999999991</v>
      </c>
      <c r="P61" s="45">
        <f t="shared" si="2"/>
        <v>35</v>
      </c>
    </row>
    <row r="62" spans="1:16" ht="38.25" x14ac:dyDescent="0.25">
      <c r="A62" s="104"/>
      <c r="B62" s="22" t="s">
        <v>40</v>
      </c>
      <c r="C62" s="22"/>
      <c r="D62" s="23"/>
      <c r="E62" s="25"/>
      <c r="F62" s="22"/>
      <c r="G62" s="27"/>
      <c r="H62" s="22"/>
      <c r="I62" s="23"/>
      <c r="J62" s="23"/>
      <c r="K62" s="22"/>
      <c r="L62" s="40"/>
      <c r="M62" s="26"/>
      <c r="N62" s="40"/>
      <c r="O62" s="40"/>
      <c r="P62" s="45"/>
    </row>
    <row r="63" spans="1:16" ht="25.5" x14ac:dyDescent="0.25">
      <c r="A63" s="104"/>
      <c r="B63" s="22" t="s">
        <v>213</v>
      </c>
      <c r="C63" s="22"/>
      <c r="D63" s="23"/>
      <c r="E63" s="25"/>
      <c r="F63" s="25"/>
      <c r="G63" s="27"/>
      <c r="H63" s="22"/>
      <c r="I63" s="23"/>
      <c r="J63" s="23"/>
      <c r="K63" s="22" t="s">
        <v>37</v>
      </c>
      <c r="L63" s="40"/>
      <c r="M63" s="26"/>
      <c r="N63" s="40"/>
      <c r="O63" s="40"/>
      <c r="P63" s="45"/>
    </row>
    <row r="64" spans="1:16" ht="51" x14ac:dyDescent="0.25">
      <c r="A64" s="104">
        <v>15</v>
      </c>
      <c r="B64" s="22" t="s">
        <v>214</v>
      </c>
      <c r="C64" s="22"/>
      <c r="D64" s="23"/>
      <c r="E64" s="25"/>
      <c r="F64" s="25"/>
      <c r="G64" s="24"/>
      <c r="H64" s="25"/>
      <c r="I64" s="23">
        <v>41876</v>
      </c>
      <c r="J64" s="23" t="s">
        <v>41</v>
      </c>
      <c r="K64" s="22" t="s">
        <v>114</v>
      </c>
      <c r="L64" s="42">
        <v>34437.85</v>
      </c>
      <c r="M64" s="26">
        <v>42</v>
      </c>
      <c r="N64" s="40">
        <f t="shared" si="0"/>
        <v>1446389.7</v>
      </c>
      <c r="O64" s="40">
        <f t="shared" si="1"/>
        <v>506236.39499999996</v>
      </c>
      <c r="P64" s="45">
        <f t="shared" si="2"/>
        <v>35</v>
      </c>
    </row>
    <row r="65" spans="1:16" ht="25.5" x14ac:dyDescent="0.25">
      <c r="A65" s="104"/>
      <c r="B65" s="22" t="s">
        <v>215</v>
      </c>
      <c r="C65" s="22"/>
      <c r="D65" s="23"/>
      <c r="E65" s="25"/>
      <c r="F65" s="25"/>
      <c r="G65" s="27"/>
      <c r="H65" s="22"/>
      <c r="I65" s="23"/>
      <c r="J65" s="23"/>
      <c r="K65" s="22"/>
      <c r="L65" s="40"/>
      <c r="M65" s="26"/>
      <c r="N65" s="40"/>
      <c r="O65" s="40"/>
      <c r="P65" s="45"/>
    </row>
    <row r="66" spans="1:16" ht="38.25" x14ac:dyDescent="0.25">
      <c r="A66" s="104">
        <v>16</v>
      </c>
      <c r="B66" s="28" t="s">
        <v>42</v>
      </c>
      <c r="C66" s="28"/>
      <c r="D66" s="29"/>
      <c r="E66" s="28"/>
      <c r="F66" s="28"/>
      <c r="G66" s="30"/>
      <c r="H66" s="28"/>
      <c r="I66" s="29">
        <v>41941</v>
      </c>
      <c r="J66" s="33" t="s">
        <v>43</v>
      </c>
      <c r="K66" s="22" t="s">
        <v>102</v>
      </c>
      <c r="L66" s="43">
        <v>48301</v>
      </c>
      <c r="M66" s="31">
        <v>72</v>
      </c>
      <c r="N66" s="40">
        <f t="shared" si="0"/>
        <v>3477672</v>
      </c>
      <c r="O66" s="40">
        <f t="shared" si="1"/>
        <v>1217185.2</v>
      </c>
      <c r="P66" s="45">
        <f t="shared" si="2"/>
        <v>35</v>
      </c>
    </row>
    <row r="67" spans="1:16" ht="38.25" x14ac:dyDescent="0.25">
      <c r="A67" s="104"/>
      <c r="B67" s="28" t="s">
        <v>44</v>
      </c>
      <c r="C67" s="28"/>
      <c r="D67" s="29"/>
      <c r="E67" s="28"/>
      <c r="F67" s="28"/>
      <c r="G67" s="30"/>
      <c r="H67" s="28"/>
      <c r="I67" s="29"/>
      <c r="J67" s="33"/>
      <c r="K67" s="34"/>
      <c r="L67" s="44"/>
      <c r="M67" s="31"/>
      <c r="N67" s="40"/>
      <c r="O67" s="40"/>
      <c r="P67" s="45"/>
    </row>
    <row r="68" spans="1:16" ht="38.25" x14ac:dyDescent="0.25">
      <c r="A68" s="104"/>
      <c r="B68" s="28" t="s">
        <v>45</v>
      </c>
      <c r="C68" s="28"/>
      <c r="D68" s="29"/>
      <c r="E68" s="28"/>
      <c r="F68" s="28"/>
      <c r="G68" s="30"/>
      <c r="H68" s="28"/>
      <c r="I68" s="29"/>
      <c r="J68" s="33"/>
      <c r="K68" s="34"/>
      <c r="L68" s="44"/>
      <c r="M68" s="31"/>
      <c r="N68" s="40"/>
      <c r="O68" s="40"/>
      <c r="P68" s="45"/>
    </row>
    <row r="69" spans="1:16" ht="38.25" x14ac:dyDescent="0.25">
      <c r="A69" s="104"/>
      <c r="B69" s="28" t="s">
        <v>46</v>
      </c>
      <c r="C69" s="28"/>
      <c r="D69" s="29"/>
      <c r="E69" s="28"/>
      <c r="F69" s="28"/>
      <c r="G69" s="30"/>
      <c r="H69" s="28"/>
      <c r="I69" s="29"/>
      <c r="J69" s="33"/>
      <c r="K69" s="34"/>
      <c r="L69" s="44"/>
      <c r="M69" s="31"/>
      <c r="N69" s="40"/>
      <c r="O69" s="40"/>
      <c r="P69" s="45"/>
    </row>
    <row r="70" spans="1:16" ht="51" x14ac:dyDescent="0.25">
      <c r="A70" s="71">
        <v>17</v>
      </c>
      <c r="B70" s="15" t="s">
        <v>47</v>
      </c>
      <c r="C70" s="15"/>
      <c r="D70" s="16"/>
      <c r="E70" s="15"/>
      <c r="F70" s="15"/>
      <c r="G70" s="15"/>
      <c r="H70" s="15"/>
      <c r="I70" s="16">
        <v>42065</v>
      </c>
      <c r="J70" s="35" t="s">
        <v>115</v>
      </c>
      <c r="K70" s="48" t="s">
        <v>116</v>
      </c>
      <c r="L70" s="39">
        <v>25000</v>
      </c>
      <c r="M70" s="19">
        <v>42</v>
      </c>
      <c r="N70" s="40">
        <f t="shared" ref="N70:N126" si="3">L70*M70</f>
        <v>1050000</v>
      </c>
      <c r="O70" s="40">
        <f t="shared" ref="O70:O126" si="4">N70*35%</f>
        <v>367500</v>
      </c>
      <c r="P70" s="45">
        <f t="shared" ref="P70:P126" si="5">O70/N70*100</f>
        <v>35</v>
      </c>
    </row>
    <row r="71" spans="1:16" ht="38.25" x14ac:dyDescent="0.25">
      <c r="A71" s="71"/>
      <c r="B71" s="15" t="s">
        <v>48</v>
      </c>
      <c r="C71" s="15"/>
      <c r="D71" s="16"/>
      <c r="E71" s="28"/>
      <c r="F71" s="28"/>
      <c r="G71" s="15"/>
      <c r="H71" s="15"/>
      <c r="I71" s="15"/>
      <c r="J71" s="35"/>
      <c r="K71" s="35"/>
      <c r="L71" s="39"/>
      <c r="M71" s="19"/>
      <c r="N71" s="40"/>
      <c r="O71" s="40"/>
      <c r="P71" s="45"/>
    </row>
    <row r="72" spans="1:16" ht="51" x14ac:dyDescent="0.25">
      <c r="A72" s="71">
        <v>18</v>
      </c>
      <c r="B72" s="15" t="s">
        <v>49</v>
      </c>
      <c r="C72" s="15"/>
      <c r="D72" s="16"/>
      <c r="E72" s="21"/>
      <c r="F72" s="25"/>
      <c r="G72" s="24"/>
      <c r="H72" s="28"/>
      <c r="I72" s="16">
        <v>42086</v>
      </c>
      <c r="J72" s="47" t="s">
        <v>117</v>
      </c>
      <c r="K72" s="48" t="s">
        <v>112</v>
      </c>
      <c r="L72" s="39">
        <v>34437</v>
      </c>
      <c r="M72" s="19">
        <v>72</v>
      </c>
      <c r="N72" s="40">
        <f t="shared" si="3"/>
        <v>2479464</v>
      </c>
      <c r="O72" s="40">
        <f t="shared" si="4"/>
        <v>867812.39999999991</v>
      </c>
      <c r="P72" s="45">
        <f t="shared" si="5"/>
        <v>35</v>
      </c>
    </row>
    <row r="73" spans="1:16" ht="25.5" x14ac:dyDescent="0.25">
      <c r="A73" s="71"/>
      <c r="B73" s="15" t="s">
        <v>50</v>
      </c>
      <c r="C73" s="15"/>
      <c r="D73" s="16"/>
      <c r="E73" s="15"/>
      <c r="F73" s="25"/>
      <c r="G73" s="15"/>
      <c r="H73" s="15"/>
      <c r="I73" s="15"/>
      <c r="J73" s="35"/>
      <c r="K73" s="35"/>
      <c r="L73" s="39"/>
      <c r="M73" s="19"/>
      <c r="N73" s="40"/>
      <c r="O73" s="40"/>
      <c r="P73" s="45"/>
    </row>
    <row r="74" spans="1:16" ht="38.25" x14ac:dyDescent="0.25">
      <c r="A74" s="71"/>
      <c r="B74" s="15" t="s">
        <v>51</v>
      </c>
      <c r="C74" s="15"/>
      <c r="D74" s="16"/>
      <c r="E74" s="28"/>
      <c r="F74" s="28"/>
      <c r="G74" s="15"/>
      <c r="H74" s="15"/>
      <c r="I74" s="15"/>
      <c r="J74" s="35"/>
      <c r="K74" s="35"/>
      <c r="L74" s="39"/>
      <c r="M74" s="19"/>
      <c r="N74" s="40"/>
      <c r="O74" s="40"/>
      <c r="P74" s="45"/>
    </row>
    <row r="75" spans="1:16" ht="38.25" x14ac:dyDescent="0.25">
      <c r="A75" s="71"/>
      <c r="B75" s="15" t="s">
        <v>52</v>
      </c>
      <c r="C75" s="15"/>
      <c r="D75" s="16"/>
      <c r="E75" s="20"/>
      <c r="F75" s="28"/>
      <c r="G75" s="15"/>
      <c r="H75" s="15"/>
      <c r="I75" s="15"/>
      <c r="J75" s="35"/>
      <c r="K75" s="35"/>
      <c r="L75" s="39"/>
      <c r="M75" s="19"/>
      <c r="N75" s="40"/>
      <c r="O75" s="40"/>
      <c r="P75" s="45"/>
    </row>
    <row r="76" spans="1:16" ht="51" x14ac:dyDescent="0.25">
      <c r="A76" s="71">
        <v>19</v>
      </c>
      <c r="B76" s="28" t="s">
        <v>216</v>
      </c>
      <c r="C76" s="28"/>
      <c r="D76" s="29"/>
      <c r="E76" s="28"/>
      <c r="F76" s="28"/>
      <c r="G76" s="30"/>
      <c r="H76" s="28"/>
      <c r="I76" s="29">
        <v>42157</v>
      </c>
      <c r="J76" s="33" t="s">
        <v>53</v>
      </c>
      <c r="K76" s="34" t="s">
        <v>104</v>
      </c>
      <c r="L76" s="43">
        <v>48000</v>
      </c>
      <c r="M76" s="31">
        <v>54</v>
      </c>
      <c r="N76" s="40">
        <f t="shared" si="3"/>
        <v>2592000</v>
      </c>
      <c r="O76" s="40">
        <f t="shared" si="4"/>
        <v>907200</v>
      </c>
      <c r="P76" s="45">
        <f t="shared" si="5"/>
        <v>35</v>
      </c>
    </row>
    <row r="77" spans="1:16" ht="25.5" x14ac:dyDescent="0.25">
      <c r="A77" s="91"/>
      <c r="B77" s="28" t="s">
        <v>54</v>
      </c>
      <c r="C77" s="28"/>
      <c r="D77" s="29"/>
      <c r="E77" s="20"/>
      <c r="F77" s="28"/>
      <c r="G77" s="30"/>
      <c r="H77" s="28"/>
      <c r="I77" s="29"/>
      <c r="J77" s="33"/>
      <c r="K77" s="34"/>
      <c r="L77" s="44"/>
      <c r="M77" s="31"/>
      <c r="N77" s="40"/>
      <c r="O77" s="40"/>
      <c r="P77" s="45"/>
    </row>
    <row r="78" spans="1:16" ht="25.5" x14ac:dyDescent="0.25">
      <c r="A78" s="91"/>
      <c r="B78" s="28" t="s">
        <v>55</v>
      </c>
      <c r="C78" s="28"/>
      <c r="D78" s="29"/>
      <c r="E78" s="20"/>
      <c r="F78" s="28"/>
      <c r="G78" s="30"/>
      <c r="H78" s="28"/>
      <c r="I78" s="29"/>
      <c r="J78" s="33"/>
      <c r="K78" s="34"/>
      <c r="L78" s="44"/>
      <c r="M78" s="31"/>
      <c r="N78" s="40"/>
      <c r="O78" s="40"/>
      <c r="P78" s="45"/>
    </row>
    <row r="79" spans="1:16" ht="38.25" x14ac:dyDescent="0.25">
      <c r="A79" s="71">
        <v>20</v>
      </c>
      <c r="B79" s="15" t="s">
        <v>217</v>
      </c>
      <c r="C79" s="15"/>
      <c r="D79" s="16"/>
      <c r="E79" s="15"/>
      <c r="F79" s="25"/>
      <c r="G79" s="24"/>
      <c r="H79" s="25"/>
      <c r="I79" s="16">
        <v>42339</v>
      </c>
      <c r="J79" s="35" t="s">
        <v>118</v>
      </c>
      <c r="K79" s="48" t="s">
        <v>102</v>
      </c>
      <c r="L79" s="39">
        <v>48301</v>
      </c>
      <c r="M79" s="19">
        <v>54</v>
      </c>
      <c r="N79" s="40">
        <f t="shared" si="3"/>
        <v>2608254</v>
      </c>
      <c r="O79" s="40">
        <f t="shared" si="4"/>
        <v>912888.89999999991</v>
      </c>
      <c r="P79" s="45">
        <f t="shared" si="5"/>
        <v>35</v>
      </c>
    </row>
    <row r="80" spans="1:16" ht="25.5" x14ac:dyDescent="0.25">
      <c r="A80" s="71"/>
      <c r="B80" s="15" t="s">
        <v>218</v>
      </c>
      <c r="C80" s="15"/>
      <c r="D80" s="16"/>
      <c r="E80" s="15"/>
      <c r="F80" s="25"/>
      <c r="G80" s="15"/>
      <c r="H80" s="15"/>
      <c r="I80" s="15"/>
      <c r="J80" s="35"/>
      <c r="K80" s="35"/>
      <c r="L80" s="39"/>
      <c r="M80" s="19"/>
      <c r="N80" s="40"/>
      <c r="O80" s="40"/>
      <c r="P80" s="45"/>
    </row>
    <row r="81" spans="1:16" ht="25.5" x14ac:dyDescent="0.25">
      <c r="A81" s="71"/>
      <c r="B81" s="15" t="s">
        <v>219</v>
      </c>
      <c r="C81" s="15"/>
      <c r="D81" s="16"/>
      <c r="E81" s="28"/>
      <c r="F81" s="25"/>
      <c r="G81" s="15"/>
      <c r="H81" s="15"/>
      <c r="I81" s="15"/>
      <c r="J81" s="35"/>
      <c r="K81" s="35"/>
      <c r="L81" s="39"/>
      <c r="M81" s="19"/>
      <c r="N81" s="40"/>
      <c r="O81" s="40"/>
      <c r="P81" s="45"/>
    </row>
    <row r="82" spans="1:16" ht="65.25" customHeight="1" x14ac:dyDescent="0.25">
      <c r="A82" s="71">
        <v>21</v>
      </c>
      <c r="B82" s="28" t="s">
        <v>220</v>
      </c>
      <c r="C82" s="28"/>
      <c r="D82" s="29"/>
      <c r="E82" s="28"/>
      <c r="F82" s="28"/>
      <c r="G82" s="30"/>
      <c r="H82" s="28"/>
      <c r="I82" s="29">
        <v>42426</v>
      </c>
      <c r="J82" s="33" t="s">
        <v>56</v>
      </c>
      <c r="K82" s="48" t="s">
        <v>102</v>
      </c>
      <c r="L82" s="44">
        <v>48301</v>
      </c>
      <c r="M82" s="31">
        <v>54</v>
      </c>
      <c r="N82" s="40">
        <f t="shared" si="3"/>
        <v>2608254</v>
      </c>
      <c r="O82" s="40">
        <f t="shared" si="4"/>
        <v>912888.89999999991</v>
      </c>
      <c r="P82" s="45">
        <f t="shared" si="5"/>
        <v>35</v>
      </c>
    </row>
    <row r="83" spans="1:16" ht="25.5" x14ac:dyDescent="0.25">
      <c r="A83" s="71"/>
      <c r="B83" s="28" t="s">
        <v>57</v>
      </c>
      <c r="C83" s="28"/>
      <c r="D83" s="29"/>
      <c r="E83" s="28"/>
      <c r="F83" s="28"/>
      <c r="G83" s="30"/>
      <c r="H83" s="28"/>
      <c r="I83" s="29"/>
      <c r="J83" s="33"/>
      <c r="K83" s="34"/>
      <c r="L83" s="44"/>
      <c r="M83" s="31"/>
      <c r="N83" s="40"/>
      <c r="O83" s="40"/>
      <c r="P83" s="45"/>
    </row>
    <row r="84" spans="1:16" ht="55.5" customHeight="1" x14ac:dyDescent="0.25">
      <c r="A84" s="71"/>
      <c r="B84" s="28" t="s">
        <v>58</v>
      </c>
      <c r="C84" s="28"/>
      <c r="D84" s="29"/>
      <c r="E84" s="22"/>
      <c r="F84" s="67"/>
      <c r="G84" s="30"/>
      <c r="H84" s="28"/>
      <c r="I84" s="29"/>
      <c r="J84" s="33"/>
      <c r="K84" s="34"/>
      <c r="L84" s="44"/>
      <c r="M84" s="31"/>
      <c r="N84" s="40"/>
      <c r="O84" s="40"/>
      <c r="P84" s="45"/>
    </row>
    <row r="85" spans="1:16" ht="51" x14ac:dyDescent="0.25">
      <c r="A85" s="71">
        <v>22</v>
      </c>
      <c r="B85" s="15" t="s">
        <v>59</v>
      </c>
      <c r="C85" s="15"/>
      <c r="D85" s="16"/>
      <c r="E85" s="15"/>
      <c r="F85" s="28"/>
      <c r="G85" s="30"/>
      <c r="H85" s="28"/>
      <c r="I85" s="16">
        <v>42531</v>
      </c>
      <c r="J85" s="47" t="s">
        <v>119</v>
      </c>
      <c r="K85" s="48" t="s">
        <v>111</v>
      </c>
      <c r="L85" s="39">
        <v>38709</v>
      </c>
      <c r="M85" s="19">
        <v>54</v>
      </c>
      <c r="N85" s="40">
        <f t="shared" si="3"/>
        <v>2090286</v>
      </c>
      <c r="O85" s="40">
        <f t="shared" si="4"/>
        <v>731600.1</v>
      </c>
      <c r="P85" s="45">
        <f t="shared" si="5"/>
        <v>35</v>
      </c>
    </row>
    <row r="86" spans="1:16" ht="38.25" x14ac:dyDescent="0.25">
      <c r="A86" s="71"/>
      <c r="B86" s="15" t="s">
        <v>60</v>
      </c>
      <c r="C86" s="15"/>
      <c r="D86" s="16"/>
      <c r="E86" s="15"/>
      <c r="F86" s="28"/>
      <c r="G86" s="15"/>
      <c r="H86" s="15"/>
      <c r="I86" s="15"/>
      <c r="J86" s="35"/>
      <c r="K86" s="35"/>
      <c r="L86" s="39"/>
      <c r="M86" s="19"/>
      <c r="N86" s="40"/>
      <c r="O86" s="40"/>
      <c r="P86" s="45"/>
    </row>
    <row r="87" spans="1:16" ht="25.5" x14ac:dyDescent="0.25">
      <c r="A87" s="71"/>
      <c r="B87" s="15" t="s">
        <v>221</v>
      </c>
      <c r="C87" s="15"/>
      <c r="D87" s="16"/>
      <c r="E87" s="28"/>
      <c r="F87" s="25"/>
      <c r="G87" s="15"/>
      <c r="H87" s="15"/>
      <c r="I87" s="15"/>
      <c r="J87" s="35"/>
      <c r="K87" s="35"/>
      <c r="L87" s="39"/>
      <c r="M87" s="19"/>
      <c r="N87" s="40"/>
      <c r="O87" s="40"/>
      <c r="P87" s="45"/>
    </row>
    <row r="88" spans="1:16" ht="38.25" x14ac:dyDescent="0.25">
      <c r="A88" s="71">
        <v>23</v>
      </c>
      <c r="B88" s="22" t="s">
        <v>222</v>
      </c>
      <c r="C88" s="22"/>
      <c r="D88" s="23"/>
      <c r="E88" s="22"/>
      <c r="F88" s="22"/>
      <c r="G88" s="24"/>
      <c r="H88" s="25"/>
      <c r="I88" s="23">
        <v>42535</v>
      </c>
      <c r="J88" s="23" t="s">
        <v>61</v>
      </c>
      <c r="K88" s="48" t="s">
        <v>102</v>
      </c>
      <c r="L88" s="40">
        <v>48301</v>
      </c>
      <c r="M88" s="26">
        <v>54</v>
      </c>
      <c r="N88" s="40">
        <f t="shared" si="3"/>
        <v>2608254</v>
      </c>
      <c r="O88" s="40">
        <f t="shared" si="4"/>
        <v>912888.89999999991</v>
      </c>
      <c r="P88" s="45">
        <f t="shared" si="5"/>
        <v>35</v>
      </c>
    </row>
    <row r="89" spans="1:16" ht="25.5" x14ac:dyDescent="0.25">
      <c r="A89" s="71"/>
      <c r="B89" s="22" t="s">
        <v>223</v>
      </c>
      <c r="C89" s="22"/>
      <c r="D89" s="23"/>
      <c r="E89" s="22"/>
      <c r="F89" s="22"/>
      <c r="G89" s="27"/>
      <c r="H89" s="22"/>
      <c r="I89" s="23"/>
      <c r="J89" s="23"/>
      <c r="K89" s="22"/>
      <c r="L89" s="40"/>
      <c r="M89" s="26"/>
      <c r="N89" s="40"/>
      <c r="O89" s="40"/>
      <c r="P89" s="45"/>
    </row>
    <row r="90" spans="1:16" ht="25.5" x14ac:dyDescent="0.25">
      <c r="A90" s="71"/>
      <c r="B90" s="22" t="s">
        <v>224</v>
      </c>
      <c r="C90" s="22"/>
      <c r="D90" s="23"/>
      <c r="E90" s="22"/>
      <c r="F90" s="22"/>
      <c r="G90" s="27"/>
      <c r="H90" s="22"/>
      <c r="I90" s="23"/>
      <c r="J90" s="23"/>
      <c r="K90" s="22"/>
      <c r="L90" s="40"/>
      <c r="M90" s="26"/>
      <c r="N90" s="40"/>
      <c r="O90" s="40"/>
      <c r="P90" s="45"/>
    </row>
    <row r="91" spans="1:16" ht="51" x14ac:dyDescent="0.25">
      <c r="A91" s="71">
        <v>24</v>
      </c>
      <c r="B91" s="22" t="s">
        <v>225</v>
      </c>
      <c r="C91" s="22"/>
      <c r="D91" s="23"/>
      <c r="E91" s="22"/>
      <c r="F91" s="22"/>
      <c r="G91" s="27"/>
      <c r="H91" s="25"/>
      <c r="I91" s="23">
        <v>42549</v>
      </c>
      <c r="J91" s="23" t="s">
        <v>62</v>
      </c>
      <c r="K91" s="34" t="s">
        <v>104</v>
      </c>
      <c r="L91" s="40">
        <v>48000</v>
      </c>
      <c r="M91" s="26">
        <v>42</v>
      </c>
      <c r="N91" s="40">
        <f t="shared" si="3"/>
        <v>2016000</v>
      </c>
      <c r="O91" s="40">
        <f>N91*30%</f>
        <v>604800</v>
      </c>
      <c r="P91" s="45">
        <f t="shared" si="5"/>
        <v>30</v>
      </c>
    </row>
    <row r="92" spans="1:16" ht="38.25" x14ac:dyDescent="0.25">
      <c r="A92" s="71"/>
      <c r="B92" s="22" t="s">
        <v>63</v>
      </c>
      <c r="C92" s="22"/>
      <c r="D92" s="23"/>
      <c r="E92" s="22"/>
      <c r="F92" s="22"/>
      <c r="G92" s="27"/>
      <c r="H92" s="22"/>
      <c r="I92" s="23"/>
      <c r="J92" s="23"/>
      <c r="K92" s="22"/>
      <c r="L92" s="40"/>
      <c r="M92" s="26"/>
      <c r="N92" s="40"/>
      <c r="O92" s="40"/>
      <c r="P92" s="45"/>
    </row>
    <row r="93" spans="1:16" ht="51" x14ac:dyDescent="0.25">
      <c r="A93" s="71">
        <v>25</v>
      </c>
      <c r="B93" s="22" t="s">
        <v>226</v>
      </c>
      <c r="C93" s="22"/>
      <c r="D93" s="23"/>
      <c r="E93" s="22"/>
      <c r="F93" s="22"/>
      <c r="G93" s="27"/>
      <c r="H93" s="22"/>
      <c r="I93" s="23">
        <v>42607</v>
      </c>
      <c r="J93" s="23" t="s">
        <v>64</v>
      </c>
      <c r="K93" s="22" t="s">
        <v>114</v>
      </c>
      <c r="L93" s="42">
        <v>34437.85</v>
      </c>
      <c r="M93" s="26">
        <v>42</v>
      </c>
      <c r="N93" s="40">
        <f t="shared" si="3"/>
        <v>1446389.7</v>
      </c>
      <c r="O93" s="40">
        <f>N93*30%</f>
        <v>433916.91</v>
      </c>
      <c r="P93" s="45">
        <f t="shared" si="5"/>
        <v>30</v>
      </c>
    </row>
    <row r="94" spans="1:16" ht="25.5" x14ac:dyDescent="0.25">
      <c r="A94" s="71"/>
      <c r="B94" s="22" t="s">
        <v>227</v>
      </c>
      <c r="C94" s="22"/>
      <c r="D94" s="23"/>
      <c r="E94" s="22"/>
      <c r="F94" s="22"/>
      <c r="G94" s="27"/>
      <c r="H94" s="22"/>
      <c r="I94" s="23"/>
      <c r="J94" s="23"/>
      <c r="K94" s="22"/>
      <c r="L94" s="40"/>
      <c r="M94" s="26"/>
      <c r="N94" s="40"/>
      <c r="O94" s="40"/>
      <c r="P94" s="45"/>
    </row>
    <row r="95" spans="1:16" ht="51" x14ac:dyDescent="0.25">
      <c r="A95" s="71">
        <v>26</v>
      </c>
      <c r="B95" s="22" t="s">
        <v>65</v>
      </c>
      <c r="C95" s="22"/>
      <c r="D95" s="23"/>
      <c r="E95" s="22"/>
      <c r="F95" s="22"/>
      <c r="G95" s="27"/>
      <c r="H95" s="25"/>
      <c r="I95" s="23">
        <v>42835</v>
      </c>
      <c r="J95" s="23" t="s">
        <v>66</v>
      </c>
      <c r="K95" s="22" t="s">
        <v>120</v>
      </c>
      <c r="L95" s="40">
        <v>30151</v>
      </c>
      <c r="M95" s="26">
        <v>72</v>
      </c>
      <c r="N95" s="40">
        <f t="shared" si="3"/>
        <v>2170872</v>
      </c>
      <c r="O95" s="40">
        <f t="shared" si="4"/>
        <v>759805.2</v>
      </c>
      <c r="P95" s="45">
        <f t="shared" si="5"/>
        <v>35</v>
      </c>
    </row>
    <row r="96" spans="1:16" ht="38.25" x14ac:dyDescent="0.25">
      <c r="A96" s="71"/>
      <c r="B96" s="22" t="s">
        <v>67</v>
      </c>
      <c r="C96" s="22"/>
      <c r="D96" s="23"/>
      <c r="E96" s="22"/>
      <c r="F96" s="22"/>
      <c r="G96" s="27"/>
      <c r="H96" s="22"/>
      <c r="I96" s="23"/>
      <c r="J96" s="23"/>
      <c r="K96" s="22"/>
      <c r="L96" s="40"/>
      <c r="M96" s="26"/>
      <c r="N96" s="40"/>
      <c r="O96" s="40"/>
      <c r="P96" s="45"/>
    </row>
    <row r="97" spans="1:16" ht="38.25" x14ac:dyDescent="0.25">
      <c r="A97" s="71"/>
      <c r="B97" s="22" t="s">
        <v>68</v>
      </c>
      <c r="C97" s="22"/>
      <c r="D97" s="23"/>
      <c r="E97" s="22"/>
      <c r="F97" s="22"/>
      <c r="G97" s="27"/>
      <c r="H97" s="22"/>
      <c r="I97" s="23"/>
      <c r="J97" s="23"/>
      <c r="K97" s="22"/>
      <c r="L97" s="40"/>
      <c r="M97" s="26"/>
      <c r="N97" s="40"/>
      <c r="O97" s="40"/>
      <c r="P97" s="45"/>
    </row>
    <row r="98" spans="1:16" ht="38.25" x14ac:dyDescent="0.25">
      <c r="A98" s="71"/>
      <c r="B98" s="22" t="s">
        <v>69</v>
      </c>
      <c r="C98" s="22"/>
      <c r="D98" s="23"/>
      <c r="E98" s="22"/>
      <c r="F98" s="22"/>
      <c r="G98" s="27"/>
      <c r="H98" s="25"/>
      <c r="I98" s="23"/>
      <c r="J98" s="23"/>
      <c r="K98" s="34"/>
      <c r="L98" s="40"/>
      <c r="M98" s="26"/>
      <c r="N98" s="40"/>
      <c r="O98" s="40"/>
      <c r="P98" s="45"/>
    </row>
    <row r="99" spans="1:16" ht="51" x14ac:dyDescent="0.25">
      <c r="A99" s="72">
        <v>27</v>
      </c>
      <c r="B99" s="25" t="s">
        <v>136</v>
      </c>
      <c r="C99" s="25"/>
      <c r="D99" s="62"/>
      <c r="E99" s="59"/>
      <c r="F99" s="59"/>
      <c r="G99" s="25"/>
      <c r="H99" s="25"/>
      <c r="I99" s="62">
        <v>43098</v>
      </c>
      <c r="J99" s="23" t="s">
        <v>182</v>
      </c>
      <c r="K99" s="59" t="s">
        <v>139</v>
      </c>
      <c r="L99" s="63">
        <v>48301</v>
      </c>
      <c r="M99" s="32">
        <v>54</v>
      </c>
      <c r="N99" s="40">
        <f t="shared" si="3"/>
        <v>2608254</v>
      </c>
      <c r="O99" s="40">
        <f t="shared" si="4"/>
        <v>912888.89999999991</v>
      </c>
      <c r="P99" s="45">
        <f t="shared" si="5"/>
        <v>35</v>
      </c>
    </row>
    <row r="100" spans="1:16" ht="38.25" x14ac:dyDescent="0.25">
      <c r="A100" s="94"/>
      <c r="B100" s="25" t="s">
        <v>137</v>
      </c>
      <c r="C100" s="25"/>
      <c r="D100" s="62"/>
      <c r="E100" s="59"/>
      <c r="F100" s="59"/>
      <c r="G100" s="25"/>
      <c r="H100" s="25"/>
      <c r="I100" s="25"/>
      <c r="J100" s="59"/>
      <c r="K100" s="59"/>
      <c r="L100" s="63"/>
      <c r="M100" s="32"/>
      <c r="N100" s="40"/>
      <c r="O100" s="40"/>
      <c r="P100" s="45"/>
    </row>
    <row r="101" spans="1:16" ht="25.5" x14ac:dyDescent="0.25">
      <c r="A101" s="95"/>
      <c r="B101" s="25" t="s">
        <v>138</v>
      </c>
      <c r="C101" s="25"/>
      <c r="D101" s="62"/>
      <c r="E101" s="59"/>
      <c r="F101" s="59"/>
      <c r="G101" s="25"/>
      <c r="H101" s="25"/>
      <c r="I101" s="25"/>
      <c r="J101" s="59"/>
      <c r="K101" s="59"/>
      <c r="L101" s="63"/>
      <c r="M101" s="32"/>
      <c r="N101" s="40"/>
      <c r="O101" s="40"/>
      <c r="P101" s="45"/>
    </row>
    <row r="102" spans="1:16" ht="51" x14ac:dyDescent="0.25">
      <c r="A102" s="72">
        <v>28</v>
      </c>
      <c r="B102" s="25" t="s">
        <v>140</v>
      </c>
      <c r="C102" s="25"/>
      <c r="D102" s="62"/>
      <c r="E102" s="61"/>
      <c r="F102" s="61"/>
      <c r="G102" s="25"/>
      <c r="H102" s="25"/>
      <c r="I102" s="62">
        <v>43158</v>
      </c>
      <c r="J102" s="61" t="s">
        <v>183</v>
      </c>
      <c r="K102" s="61" t="s">
        <v>106</v>
      </c>
      <c r="L102" s="63">
        <v>48301</v>
      </c>
      <c r="M102" s="32">
        <v>72</v>
      </c>
      <c r="N102" s="40">
        <f t="shared" si="3"/>
        <v>3477672</v>
      </c>
      <c r="O102" s="40">
        <f t="shared" si="4"/>
        <v>1217185.2</v>
      </c>
      <c r="P102" s="45">
        <f t="shared" si="5"/>
        <v>35</v>
      </c>
    </row>
    <row r="103" spans="1:16" ht="38.25" x14ac:dyDescent="0.25">
      <c r="A103" s="73"/>
      <c r="B103" s="25" t="s">
        <v>141</v>
      </c>
      <c r="C103" s="25"/>
      <c r="D103" s="62"/>
      <c r="E103" s="56"/>
      <c r="F103" s="61"/>
      <c r="G103" s="25"/>
      <c r="H103" s="25"/>
      <c r="I103" s="25"/>
      <c r="J103" s="61"/>
      <c r="K103" s="61"/>
      <c r="L103" s="63"/>
      <c r="M103" s="32"/>
      <c r="N103" s="40"/>
      <c r="O103" s="40"/>
      <c r="P103" s="45"/>
    </row>
    <row r="104" spans="1:16" ht="25.5" x14ac:dyDescent="0.25">
      <c r="A104" s="73"/>
      <c r="B104" s="25" t="s">
        <v>142</v>
      </c>
      <c r="C104" s="25"/>
      <c r="D104" s="62"/>
      <c r="E104" s="61"/>
      <c r="F104" s="61"/>
      <c r="G104" s="25"/>
      <c r="H104" s="25"/>
      <c r="I104" s="25"/>
      <c r="J104" s="61"/>
      <c r="K104" s="61"/>
      <c r="L104" s="63"/>
      <c r="M104" s="32"/>
      <c r="N104" s="40"/>
      <c r="O104" s="40"/>
      <c r="P104" s="45"/>
    </row>
    <row r="105" spans="1:16" ht="38.25" x14ac:dyDescent="0.25">
      <c r="A105" s="74"/>
      <c r="B105" s="25" t="s">
        <v>143</v>
      </c>
      <c r="C105" s="25"/>
      <c r="D105" s="62"/>
      <c r="E105" s="61"/>
      <c r="F105" s="61"/>
      <c r="G105" s="25"/>
      <c r="H105" s="25"/>
      <c r="I105" s="25"/>
      <c r="J105" s="61"/>
      <c r="K105" s="61"/>
      <c r="L105" s="63"/>
      <c r="M105" s="32"/>
      <c r="N105" s="40"/>
      <c r="O105" s="40"/>
      <c r="P105" s="45"/>
    </row>
    <row r="106" spans="1:16" ht="51" x14ac:dyDescent="0.25">
      <c r="A106" s="71">
        <v>29</v>
      </c>
      <c r="B106" s="22" t="s">
        <v>70</v>
      </c>
      <c r="C106" s="22"/>
      <c r="D106" s="23"/>
      <c r="E106" s="22"/>
      <c r="F106" s="22"/>
      <c r="G106" s="24"/>
      <c r="H106" s="25"/>
      <c r="I106" s="23">
        <v>43164</v>
      </c>
      <c r="J106" s="23" t="s">
        <v>71</v>
      </c>
      <c r="K106" s="22" t="s">
        <v>124</v>
      </c>
      <c r="L106" s="40">
        <v>14500</v>
      </c>
      <c r="M106" s="26">
        <v>54</v>
      </c>
      <c r="N106" s="40">
        <f t="shared" si="3"/>
        <v>783000</v>
      </c>
      <c r="O106" s="40">
        <f t="shared" si="4"/>
        <v>274050</v>
      </c>
      <c r="P106" s="45">
        <f t="shared" si="5"/>
        <v>35</v>
      </c>
    </row>
    <row r="107" spans="1:16" ht="25.5" x14ac:dyDescent="0.25">
      <c r="A107" s="71"/>
      <c r="B107" s="22" t="s">
        <v>228</v>
      </c>
      <c r="C107" s="22"/>
      <c r="D107" s="23"/>
      <c r="E107" s="22"/>
      <c r="F107" s="22"/>
      <c r="G107" s="27"/>
      <c r="H107" s="22"/>
      <c r="I107" s="23"/>
      <c r="J107" s="23"/>
      <c r="K107" s="22"/>
      <c r="L107" s="40"/>
      <c r="M107" s="26"/>
      <c r="N107" s="40"/>
      <c r="O107" s="40"/>
      <c r="P107" s="45"/>
    </row>
    <row r="108" spans="1:16" ht="38.25" x14ac:dyDescent="0.25">
      <c r="A108" s="71"/>
      <c r="B108" s="22" t="s">
        <v>72</v>
      </c>
      <c r="C108" s="22"/>
      <c r="D108" s="23"/>
      <c r="E108" s="22"/>
      <c r="F108" s="22"/>
      <c r="G108" s="27"/>
      <c r="H108" s="22"/>
      <c r="I108" s="23"/>
      <c r="J108" s="23"/>
      <c r="K108" s="22"/>
      <c r="L108" s="40"/>
      <c r="M108" s="26"/>
      <c r="N108" s="40"/>
      <c r="O108" s="40"/>
      <c r="P108" s="45"/>
    </row>
    <row r="109" spans="1:16" ht="38.25" x14ac:dyDescent="0.25">
      <c r="A109" s="71">
        <v>30</v>
      </c>
      <c r="B109" s="15" t="s">
        <v>229</v>
      </c>
      <c r="C109" s="15"/>
      <c r="D109" s="16"/>
      <c r="E109" s="15"/>
      <c r="F109" s="22"/>
      <c r="G109" s="24"/>
      <c r="H109" s="25"/>
      <c r="I109" s="16">
        <v>43189</v>
      </c>
      <c r="J109" s="35" t="s">
        <v>121</v>
      </c>
      <c r="K109" s="48" t="s">
        <v>102</v>
      </c>
      <c r="L109" s="39">
        <v>48301</v>
      </c>
      <c r="M109" s="19">
        <v>54</v>
      </c>
      <c r="N109" s="40">
        <f t="shared" si="3"/>
        <v>2608254</v>
      </c>
      <c r="O109" s="40">
        <f t="shared" si="4"/>
        <v>912888.89999999991</v>
      </c>
      <c r="P109" s="45">
        <f t="shared" si="5"/>
        <v>35</v>
      </c>
    </row>
    <row r="110" spans="1:16" ht="38.25" x14ac:dyDescent="0.25">
      <c r="A110" s="71"/>
      <c r="B110" s="15" t="s">
        <v>73</v>
      </c>
      <c r="C110" s="15"/>
      <c r="D110" s="16"/>
      <c r="E110" s="21"/>
      <c r="F110" s="15"/>
      <c r="G110" s="15"/>
      <c r="H110" s="15"/>
      <c r="I110" s="15"/>
      <c r="J110" s="35"/>
      <c r="K110" s="35"/>
      <c r="L110" s="39"/>
      <c r="M110" s="19"/>
      <c r="N110" s="40"/>
      <c r="O110" s="40"/>
      <c r="P110" s="45"/>
    </row>
    <row r="111" spans="1:16" ht="25.5" x14ac:dyDescent="0.25">
      <c r="A111" s="71"/>
      <c r="B111" s="15" t="s">
        <v>74</v>
      </c>
      <c r="C111" s="15"/>
      <c r="D111" s="16"/>
      <c r="E111" s="22"/>
      <c r="F111" s="22"/>
      <c r="G111" s="15"/>
      <c r="H111" s="15"/>
      <c r="I111" s="15"/>
      <c r="J111" s="35"/>
      <c r="K111" s="35"/>
      <c r="L111" s="39"/>
      <c r="M111" s="19"/>
      <c r="N111" s="40"/>
      <c r="O111" s="40"/>
      <c r="P111" s="45"/>
    </row>
    <row r="112" spans="1:16" ht="51" x14ac:dyDescent="0.25">
      <c r="A112" s="71">
        <v>31</v>
      </c>
      <c r="B112" s="15" t="s">
        <v>230</v>
      </c>
      <c r="C112" s="15"/>
      <c r="D112" s="16"/>
      <c r="E112" s="15"/>
      <c r="F112" s="22"/>
      <c r="G112" s="24"/>
      <c r="H112" s="25"/>
      <c r="I112" s="16">
        <v>43416</v>
      </c>
      <c r="J112" s="35" t="s">
        <v>75</v>
      </c>
      <c r="K112" s="48" t="s">
        <v>106</v>
      </c>
      <c r="L112" s="39">
        <v>48301</v>
      </c>
      <c r="M112" s="19">
        <v>54</v>
      </c>
      <c r="N112" s="40">
        <f t="shared" si="3"/>
        <v>2608254</v>
      </c>
      <c r="O112" s="40">
        <f t="shared" si="4"/>
        <v>912888.89999999991</v>
      </c>
      <c r="P112" s="45">
        <f t="shared" si="5"/>
        <v>35</v>
      </c>
    </row>
    <row r="113" spans="1:16" ht="25.5" x14ac:dyDescent="0.25">
      <c r="A113" s="71"/>
      <c r="B113" s="15" t="s">
        <v>231</v>
      </c>
      <c r="C113" s="15"/>
      <c r="D113" s="16"/>
      <c r="E113" s="15"/>
      <c r="F113" s="22"/>
      <c r="G113" s="15"/>
      <c r="H113" s="15"/>
      <c r="I113" s="15"/>
      <c r="J113" s="35"/>
      <c r="K113" s="35"/>
      <c r="L113" s="39"/>
      <c r="M113" s="19"/>
      <c r="N113" s="40"/>
      <c r="O113" s="40"/>
      <c r="P113" s="45"/>
    </row>
    <row r="114" spans="1:16" ht="25.5" x14ac:dyDescent="0.25">
      <c r="A114" s="71"/>
      <c r="B114" s="15" t="s">
        <v>232</v>
      </c>
      <c r="C114" s="15"/>
      <c r="D114" s="16"/>
      <c r="E114" s="22"/>
      <c r="F114" s="25"/>
      <c r="G114" s="15"/>
      <c r="H114" s="15"/>
      <c r="I114" s="15"/>
      <c r="J114" s="35"/>
      <c r="K114" s="35"/>
      <c r="L114" s="39"/>
      <c r="M114" s="19"/>
      <c r="N114" s="40"/>
      <c r="O114" s="40"/>
      <c r="P114" s="45"/>
    </row>
    <row r="115" spans="1:16" ht="51" x14ac:dyDescent="0.25">
      <c r="A115" s="71">
        <v>32</v>
      </c>
      <c r="B115" s="15" t="s">
        <v>233</v>
      </c>
      <c r="C115" s="15"/>
      <c r="D115" s="16"/>
      <c r="E115" s="15"/>
      <c r="F115" s="22"/>
      <c r="G115" s="24"/>
      <c r="H115" s="25"/>
      <c r="I115" s="16">
        <v>43445</v>
      </c>
      <c r="J115" s="35" t="s">
        <v>76</v>
      </c>
      <c r="K115" s="48" t="s">
        <v>101</v>
      </c>
      <c r="L115" s="39">
        <v>48301</v>
      </c>
      <c r="M115" s="19">
        <v>54</v>
      </c>
      <c r="N115" s="40">
        <f t="shared" si="3"/>
        <v>2608254</v>
      </c>
      <c r="O115" s="40">
        <f t="shared" si="4"/>
        <v>912888.89999999991</v>
      </c>
      <c r="P115" s="45">
        <f t="shared" si="5"/>
        <v>35</v>
      </c>
    </row>
    <row r="116" spans="1:16" ht="38.25" x14ac:dyDescent="0.25">
      <c r="A116" s="71"/>
      <c r="B116" s="15" t="s">
        <v>234</v>
      </c>
      <c r="C116" s="15"/>
      <c r="D116" s="16"/>
      <c r="E116" s="15"/>
      <c r="F116" s="15"/>
      <c r="G116" s="15"/>
      <c r="H116" s="15"/>
      <c r="I116" s="15"/>
      <c r="J116" s="35"/>
      <c r="K116" s="35"/>
      <c r="L116" s="39"/>
      <c r="M116" s="19"/>
      <c r="N116" s="40"/>
      <c r="O116" s="40"/>
      <c r="P116" s="45"/>
    </row>
    <row r="117" spans="1:16" ht="25.5" x14ac:dyDescent="0.25">
      <c r="A117" s="71"/>
      <c r="B117" s="15" t="s">
        <v>235</v>
      </c>
      <c r="C117" s="15"/>
      <c r="D117" s="16"/>
      <c r="E117" s="22"/>
      <c r="F117" s="25"/>
      <c r="G117" s="15"/>
      <c r="H117" s="15"/>
      <c r="I117" s="15"/>
      <c r="J117" s="35"/>
      <c r="K117" s="35"/>
      <c r="L117" s="39"/>
      <c r="M117" s="19"/>
      <c r="N117" s="40"/>
      <c r="O117" s="40"/>
      <c r="P117" s="45"/>
    </row>
    <row r="118" spans="1:16" ht="51" x14ac:dyDescent="0.25">
      <c r="A118" s="71">
        <v>33</v>
      </c>
      <c r="B118" s="15" t="s">
        <v>236</v>
      </c>
      <c r="C118" s="15"/>
      <c r="D118" s="16"/>
      <c r="E118" s="15"/>
      <c r="F118" s="22"/>
      <c r="G118" s="24"/>
      <c r="H118" s="25"/>
      <c r="I118" s="16">
        <v>43453</v>
      </c>
      <c r="J118" s="35" t="s">
        <v>77</v>
      </c>
      <c r="K118" s="48" t="s">
        <v>122</v>
      </c>
      <c r="L118" s="39">
        <v>34437.85</v>
      </c>
      <c r="M118" s="19">
        <v>72</v>
      </c>
      <c r="N118" s="40">
        <f t="shared" si="3"/>
        <v>2479525.1999999997</v>
      </c>
      <c r="O118" s="40">
        <f t="shared" si="4"/>
        <v>867833.81999999983</v>
      </c>
      <c r="P118" s="45">
        <f t="shared" si="5"/>
        <v>35</v>
      </c>
    </row>
    <row r="119" spans="1:16" ht="38.25" x14ac:dyDescent="0.25">
      <c r="A119" s="71"/>
      <c r="B119" s="15" t="s">
        <v>78</v>
      </c>
      <c r="C119" s="15"/>
      <c r="D119" s="16"/>
      <c r="E119" s="15"/>
      <c r="F119" s="22"/>
      <c r="G119" s="15"/>
      <c r="H119" s="15"/>
      <c r="I119" s="15"/>
      <c r="J119" s="35"/>
      <c r="K119" s="35"/>
      <c r="L119" s="39"/>
      <c r="M119" s="19"/>
      <c r="N119" s="40"/>
      <c r="O119" s="40"/>
      <c r="P119" s="45"/>
    </row>
    <row r="120" spans="1:16" ht="25.5" x14ac:dyDescent="0.25">
      <c r="A120" s="71"/>
      <c r="B120" s="15" t="s">
        <v>237</v>
      </c>
      <c r="C120" s="15"/>
      <c r="D120" s="16"/>
      <c r="E120" s="22"/>
      <c r="F120" s="25"/>
      <c r="G120" s="15"/>
      <c r="H120" s="15"/>
      <c r="I120" s="15"/>
      <c r="J120" s="35"/>
      <c r="K120" s="35"/>
      <c r="L120" s="39"/>
      <c r="M120" s="19"/>
      <c r="N120" s="40"/>
      <c r="O120" s="40"/>
      <c r="P120" s="45"/>
    </row>
    <row r="121" spans="1:16" ht="25.5" x14ac:dyDescent="0.25">
      <c r="A121" s="71"/>
      <c r="B121" s="15" t="s">
        <v>238</v>
      </c>
      <c r="C121" s="15"/>
      <c r="D121" s="16"/>
      <c r="E121" s="22"/>
      <c r="F121" s="25"/>
      <c r="G121" s="15"/>
      <c r="H121" s="15"/>
      <c r="I121" s="15"/>
      <c r="J121" s="35"/>
      <c r="K121" s="35"/>
      <c r="L121" s="39"/>
      <c r="M121" s="19"/>
      <c r="N121" s="40"/>
      <c r="O121" s="40"/>
      <c r="P121" s="45"/>
    </row>
    <row r="122" spans="1:16" ht="38.25" x14ac:dyDescent="0.25">
      <c r="A122" s="71">
        <v>34</v>
      </c>
      <c r="B122" s="15" t="s">
        <v>79</v>
      </c>
      <c r="C122" s="15"/>
      <c r="D122" s="16"/>
      <c r="E122" s="15"/>
      <c r="F122" s="22"/>
      <c r="G122" s="24"/>
      <c r="H122" s="25"/>
      <c r="I122" s="16">
        <v>43525</v>
      </c>
      <c r="J122" s="35" t="s">
        <v>80</v>
      </c>
      <c r="K122" s="48" t="s">
        <v>102</v>
      </c>
      <c r="L122" s="39">
        <v>48301</v>
      </c>
      <c r="M122" s="19">
        <v>72</v>
      </c>
      <c r="N122" s="40">
        <f t="shared" si="3"/>
        <v>3477672</v>
      </c>
      <c r="O122" s="40">
        <f t="shared" si="4"/>
        <v>1217185.2</v>
      </c>
      <c r="P122" s="45">
        <f t="shared" si="5"/>
        <v>35</v>
      </c>
    </row>
    <row r="123" spans="1:16" ht="38.25" x14ac:dyDescent="0.25">
      <c r="A123" s="71"/>
      <c r="B123" s="15" t="s">
        <v>81</v>
      </c>
      <c r="C123" s="15"/>
      <c r="D123" s="16"/>
      <c r="E123" s="15"/>
      <c r="F123" s="15"/>
      <c r="G123" s="15"/>
      <c r="H123" s="15"/>
      <c r="I123" s="15"/>
      <c r="J123" s="35"/>
      <c r="K123" s="35"/>
      <c r="L123" s="39"/>
      <c r="M123" s="19"/>
      <c r="N123" s="40"/>
      <c r="O123" s="40"/>
      <c r="P123" s="45"/>
    </row>
    <row r="124" spans="1:16" ht="38.25" x14ac:dyDescent="0.25">
      <c r="A124" s="71"/>
      <c r="B124" s="15" t="s">
        <v>82</v>
      </c>
      <c r="C124" s="15"/>
      <c r="D124" s="16"/>
      <c r="E124" s="22"/>
      <c r="F124" s="25"/>
      <c r="G124" s="15"/>
      <c r="H124" s="15"/>
      <c r="I124" s="15"/>
      <c r="J124" s="35"/>
      <c r="K124" s="35"/>
      <c r="L124" s="39"/>
      <c r="M124" s="19"/>
      <c r="N124" s="40"/>
      <c r="O124" s="40"/>
      <c r="P124" s="45"/>
    </row>
    <row r="125" spans="1:16" ht="38.25" x14ac:dyDescent="0.25">
      <c r="A125" s="71"/>
      <c r="B125" s="15" t="s">
        <v>83</v>
      </c>
      <c r="C125" s="15"/>
      <c r="D125" s="16"/>
      <c r="E125" s="22"/>
      <c r="F125" s="25"/>
      <c r="G125" s="15"/>
      <c r="H125" s="15"/>
      <c r="I125" s="15"/>
      <c r="J125" s="35"/>
      <c r="K125" s="35"/>
      <c r="L125" s="39"/>
      <c r="M125" s="19"/>
      <c r="N125" s="40"/>
      <c r="O125" s="40"/>
      <c r="P125" s="45"/>
    </row>
    <row r="126" spans="1:16" ht="51" x14ac:dyDescent="0.25">
      <c r="A126" s="71">
        <v>35</v>
      </c>
      <c r="B126" s="15" t="s">
        <v>239</v>
      </c>
      <c r="C126" s="15"/>
      <c r="D126" s="16"/>
      <c r="E126" s="15"/>
      <c r="F126" s="15"/>
      <c r="G126" s="15"/>
      <c r="H126" s="15"/>
      <c r="I126" s="16">
        <v>43549</v>
      </c>
      <c r="J126" s="35" t="s">
        <v>84</v>
      </c>
      <c r="K126" s="48" t="s">
        <v>112</v>
      </c>
      <c r="L126" s="39">
        <v>34437</v>
      </c>
      <c r="M126" s="19">
        <v>42</v>
      </c>
      <c r="N126" s="40">
        <f t="shared" si="3"/>
        <v>1446354</v>
      </c>
      <c r="O126" s="40">
        <f t="shared" si="4"/>
        <v>506223.89999999997</v>
      </c>
      <c r="P126" s="45">
        <f t="shared" si="5"/>
        <v>35</v>
      </c>
    </row>
    <row r="127" spans="1:16" ht="25.5" x14ac:dyDescent="0.25">
      <c r="A127" s="71"/>
      <c r="B127" s="15" t="s">
        <v>240</v>
      </c>
      <c r="C127" s="15"/>
      <c r="D127" s="16"/>
      <c r="E127" s="22"/>
      <c r="F127" s="25"/>
      <c r="G127" s="15"/>
      <c r="H127" s="15"/>
      <c r="I127" s="15"/>
      <c r="J127" s="35"/>
      <c r="K127" s="35"/>
      <c r="L127" s="39"/>
      <c r="M127" s="19"/>
      <c r="N127" s="40"/>
      <c r="O127" s="40"/>
      <c r="P127" s="45"/>
    </row>
    <row r="128" spans="1:16" ht="51" x14ac:dyDescent="0.25">
      <c r="A128" s="71">
        <v>36</v>
      </c>
      <c r="B128" s="15" t="s">
        <v>241</v>
      </c>
      <c r="C128" s="15"/>
      <c r="D128" s="16"/>
      <c r="E128" s="15"/>
      <c r="F128" s="22"/>
      <c r="G128" s="15"/>
      <c r="H128" s="15"/>
      <c r="I128" s="16">
        <v>43557</v>
      </c>
      <c r="J128" s="35" t="s">
        <v>85</v>
      </c>
      <c r="K128" s="48" t="s">
        <v>106</v>
      </c>
      <c r="L128" s="39">
        <v>48301</v>
      </c>
      <c r="M128" s="19">
        <v>42</v>
      </c>
      <c r="N128" s="40">
        <f t="shared" ref="N128:N163" si="6">L128*M128</f>
        <v>2028642</v>
      </c>
      <c r="O128" s="40">
        <f t="shared" ref="O128:O163" si="7">N128*35%</f>
        <v>710024.7</v>
      </c>
      <c r="P128" s="45">
        <f t="shared" ref="P128:P163" si="8">O128/N128*100</f>
        <v>35</v>
      </c>
    </row>
    <row r="129" spans="1:16" ht="38.25" x14ac:dyDescent="0.25">
      <c r="A129" s="71"/>
      <c r="B129" s="15" t="s">
        <v>86</v>
      </c>
      <c r="C129" s="15"/>
      <c r="D129" s="16"/>
      <c r="E129" s="22"/>
      <c r="F129" s="25"/>
      <c r="G129" s="15"/>
      <c r="H129" s="15"/>
      <c r="I129" s="15"/>
      <c r="J129" s="35"/>
      <c r="K129" s="35"/>
      <c r="L129" s="39"/>
      <c r="M129" s="19"/>
      <c r="N129" s="40"/>
      <c r="O129" s="40"/>
      <c r="P129" s="45"/>
    </row>
    <row r="130" spans="1:16" ht="38.25" x14ac:dyDescent="0.25">
      <c r="A130" s="72">
        <v>37</v>
      </c>
      <c r="B130" s="25" t="s">
        <v>87</v>
      </c>
      <c r="C130" s="62"/>
      <c r="D130" s="62"/>
      <c r="E130" s="25"/>
      <c r="F130" s="65"/>
      <c r="G130" s="24"/>
      <c r="H130" s="25"/>
      <c r="I130" s="62">
        <v>43578</v>
      </c>
      <c r="J130" s="65" t="s">
        <v>88</v>
      </c>
      <c r="K130" s="48" t="s">
        <v>102</v>
      </c>
      <c r="L130" s="63">
        <v>48301</v>
      </c>
      <c r="M130" s="32">
        <v>54</v>
      </c>
      <c r="N130" s="40">
        <f t="shared" si="6"/>
        <v>2608254</v>
      </c>
      <c r="O130" s="40">
        <f t="shared" si="7"/>
        <v>912888.89999999991</v>
      </c>
      <c r="P130" s="45">
        <f t="shared" si="8"/>
        <v>35</v>
      </c>
    </row>
    <row r="131" spans="1:16" ht="25.5" x14ac:dyDescent="0.25">
      <c r="A131" s="94"/>
      <c r="B131" s="25" t="s">
        <v>242</v>
      </c>
      <c r="C131" s="25"/>
      <c r="D131" s="62"/>
      <c r="E131" s="25"/>
      <c r="F131" s="25"/>
      <c r="G131" s="25"/>
      <c r="H131" s="25"/>
      <c r="I131" s="25"/>
      <c r="J131" s="65"/>
      <c r="K131" s="65"/>
      <c r="L131" s="63"/>
      <c r="M131" s="32"/>
      <c r="N131" s="40"/>
      <c r="O131" s="40"/>
      <c r="P131" s="45"/>
    </row>
    <row r="132" spans="1:16" ht="38.25" x14ac:dyDescent="0.25">
      <c r="A132" s="95"/>
      <c r="B132" s="25" t="s">
        <v>125</v>
      </c>
      <c r="C132" s="25"/>
      <c r="D132" s="62"/>
      <c r="E132" s="25"/>
      <c r="F132" s="25"/>
      <c r="G132" s="25"/>
      <c r="H132" s="25"/>
      <c r="I132" s="25"/>
      <c r="J132" s="65"/>
      <c r="K132" s="65"/>
      <c r="L132" s="63"/>
      <c r="M132" s="32"/>
      <c r="N132" s="40"/>
      <c r="O132" s="40"/>
      <c r="P132" s="45"/>
    </row>
    <row r="133" spans="1:16" ht="51" x14ac:dyDescent="0.25">
      <c r="A133" s="71">
        <v>38</v>
      </c>
      <c r="B133" s="35" t="s">
        <v>243</v>
      </c>
      <c r="C133" s="15"/>
      <c r="D133" s="16"/>
      <c r="E133" s="15"/>
      <c r="F133" s="22"/>
      <c r="G133" s="24"/>
      <c r="H133" s="25"/>
      <c r="I133" s="16">
        <v>43578</v>
      </c>
      <c r="J133" s="35" t="s">
        <v>123</v>
      </c>
      <c r="K133" s="48" t="s">
        <v>106</v>
      </c>
      <c r="L133" s="39">
        <v>48301</v>
      </c>
      <c r="M133" s="19">
        <v>54</v>
      </c>
      <c r="N133" s="40">
        <f t="shared" si="6"/>
        <v>2608254</v>
      </c>
      <c r="O133" s="40">
        <f t="shared" si="7"/>
        <v>912888.89999999991</v>
      </c>
      <c r="P133" s="45">
        <f t="shared" si="8"/>
        <v>35</v>
      </c>
    </row>
    <row r="134" spans="1:16" ht="38.25" x14ac:dyDescent="0.25">
      <c r="A134" s="71"/>
      <c r="B134" s="15" t="s">
        <v>89</v>
      </c>
      <c r="C134" s="15"/>
      <c r="D134" s="16"/>
      <c r="E134" s="21"/>
      <c r="F134" s="22"/>
      <c r="G134" s="15"/>
      <c r="H134" s="15"/>
      <c r="I134" s="15"/>
      <c r="J134" s="35"/>
      <c r="K134" s="35"/>
      <c r="L134" s="39"/>
      <c r="M134" s="19"/>
      <c r="N134" s="40"/>
      <c r="O134" s="40"/>
      <c r="P134" s="45"/>
    </row>
    <row r="135" spans="1:16" ht="25.5" x14ac:dyDescent="0.25">
      <c r="A135" s="71"/>
      <c r="B135" s="15" t="s">
        <v>244</v>
      </c>
      <c r="C135" s="15"/>
      <c r="D135" s="16"/>
      <c r="E135" s="22"/>
      <c r="F135" s="25"/>
      <c r="G135" s="15"/>
      <c r="H135" s="15"/>
      <c r="I135" s="15"/>
      <c r="J135" s="35"/>
      <c r="K135" s="35"/>
      <c r="L135" s="39"/>
      <c r="M135" s="19"/>
      <c r="N135" s="40"/>
      <c r="O135" s="40"/>
      <c r="P135" s="45"/>
    </row>
    <row r="136" spans="1:16" ht="93" customHeight="1" x14ac:dyDescent="0.25">
      <c r="A136" s="71">
        <v>39</v>
      </c>
      <c r="B136" s="15" t="s">
        <v>245</v>
      </c>
      <c r="C136" s="15"/>
      <c r="D136" s="16"/>
      <c r="E136" s="15"/>
      <c r="F136" s="22"/>
      <c r="G136" s="24"/>
      <c r="H136" s="22"/>
      <c r="I136" s="16">
        <v>43578</v>
      </c>
      <c r="J136" s="35" t="s">
        <v>100</v>
      </c>
      <c r="K136" s="48" t="s">
        <v>112</v>
      </c>
      <c r="L136" s="39">
        <v>34437</v>
      </c>
      <c r="M136" s="19">
        <v>54</v>
      </c>
      <c r="N136" s="40">
        <f t="shared" si="6"/>
        <v>1859598</v>
      </c>
      <c r="O136" s="40">
        <f t="shared" si="7"/>
        <v>650859.29999999993</v>
      </c>
      <c r="P136" s="45">
        <f t="shared" si="8"/>
        <v>35</v>
      </c>
    </row>
    <row r="137" spans="1:16" ht="38.25" x14ac:dyDescent="0.25">
      <c r="A137" s="91"/>
      <c r="B137" s="15" t="s">
        <v>90</v>
      </c>
      <c r="C137" s="15"/>
      <c r="D137" s="16"/>
      <c r="E137" s="15"/>
      <c r="F137" s="22"/>
      <c r="G137" s="15"/>
      <c r="H137" s="15"/>
      <c r="I137" s="15"/>
      <c r="J137" s="35"/>
      <c r="K137" s="35"/>
      <c r="L137" s="39"/>
      <c r="M137" s="19"/>
      <c r="N137" s="40"/>
      <c r="O137" s="40"/>
      <c r="P137" s="45"/>
    </row>
    <row r="138" spans="1:16" ht="25.5" x14ac:dyDescent="0.25">
      <c r="A138" s="91"/>
      <c r="B138" s="35" t="s">
        <v>246</v>
      </c>
      <c r="C138" s="35"/>
      <c r="D138" s="36"/>
      <c r="E138" s="22"/>
      <c r="F138" s="22"/>
      <c r="G138" s="37"/>
      <c r="H138" s="37"/>
      <c r="I138" s="37"/>
      <c r="J138" s="46"/>
      <c r="K138" s="46"/>
      <c r="L138" s="41"/>
      <c r="M138" s="38"/>
      <c r="N138" s="40"/>
      <c r="O138" s="40"/>
      <c r="P138" s="45"/>
    </row>
    <row r="139" spans="1:16" ht="51" x14ac:dyDescent="0.25">
      <c r="A139" s="71">
        <v>40</v>
      </c>
      <c r="B139" s="35" t="s">
        <v>91</v>
      </c>
      <c r="C139" s="35"/>
      <c r="D139" s="16"/>
      <c r="E139" s="15"/>
      <c r="F139" s="22"/>
      <c r="G139" s="24"/>
      <c r="H139" s="25"/>
      <c r="I139" s="16">
        <v>43592</v>
      </c>
      <c r="J139" s="35" t="s">
        <v>99</v>
      </c>
      <c r="K139" s="48" t="s">
        <v>106</v>
      </c>
      <c r="L139" s="39">
        <v>48301</v>
      </c>
      <c r="M139" s="19">
        <v>54</v>
      </c>
      <c r="N139" s="40">
        <f t="shared" si="6"/>
        <v>2608254</v>
      </c>
      <c r="O139" s="40">
        <f t="shared" si="7"/>
        <v>912888.89999999991</v>
      </c>
      <c r="P139" s="45">
        <f t="shared" si="8"/>
        <v>35</v>
      </c>
    </row>
    <row r="140" spans="1:16" ht="25.5" x14ac:dyDescent="0.25">
      <c r="A140" s="71"/>
      <c r="B140" s="15" t="s">
        <v>92</v>
      </c>
      <c r="C140" s="15"/>
      <c r="D140" s="16"/>
      <c r="E140" s="15"/>
      <c r="F140" s="22"/>
      <c r="G140" s="15"/>
      <c r="H140" s="15"/>
      <c r="I140" s="15"/>
      <c r="J140" s="35"/>
      <c r="K140" s="35"/>
      <c r="L140" s="39"/>
      <c r="M140" s="19"/>
      <c r="N140" s="40"/>
      <c r="O140" s="40"/>
      <c r="P140" s="45"/>
    </row>
    <row r="141" spans="1:16" ht="38.25" x14ac:dyDescent="0.25">
      <c r="A141" s="71"/>
      <c r="B141" s="15" t="s">
        <v>93</v>
      </c>
      <c r="C141" s="15"/>
      <c r="D141" s="16"/>
      <c r="E141" s="22"/>
      <c r="F141" s="25"/>
      <c r="G141" s="15"/>
      <c r="H141" s="15"/>
      <c r="I141" s="15"/>
      <c r="J141" s="35"/>
      <c r="K141" s="35"/>
      <c r="L141" s="39"/>
      <c r="M141" s="19"/>
      <c r="N141" s="40"/>
      <c r="O141" s="40"/>
      <c r="P141" s="45"/>
    </row>
    <row r="142" spans="1:16" ht="38.25" x14ac:dyDescent="0.25">
      <c r="A142" s="80">
        <v>41</v>
      </c>
      <c r="B142" s="57" t="s">
        <v>126</v>
      </c>
      <c r="C142" s="57"/>
      <c r="D142" s="16"/>
      <c r="E142" s="56"/>
      <c r="F142" s="25"/>
      <c r="G142" s="57"/>
      <c r="H142" s="57"/>
      <c r="I142" s="16">
        <v>43616</v>
      </c>
      <c r="J142" s="35" t="s">
        <v>184</v>
      </c>
      <c r="K142" s="35" t="s">
        <v>102</v>
      </c>
      <c r="L142" s="39">
        <v>48301</v>
      </c>
      <c r="M142" s="19">
        <v>54</v>
      </c>
      <c r="N142" s="40">
        <f t="shared" si="6"/>
        <v>2608254</v>
      </c>
      <c r="O142" s="40">
        <f t="shared" si="7"/>
        <v>912888.89999999991</v>
      </c>
      <c r="P142" s="45">
        <f t="shared" si="8"/>
        <v>35</v>
      </c>
    </row>
    <row r="143" spans="1:16" ht="25.5" x14ac:dyDescent="0.25">
      <c r="A143" s="73"/>
      <c r="B143" s="57" t="s">
        <v>127</v>
      </c>
      <c r="C143" s="57"/>
      <c r="D143" s="16"/>
      <c r="E143" s="56"/>
      <c r="F143" s="25"/>
      <c r="G143" s="57"/>
      <c r="H143" s="57"/>
      <c r="I143" s="16"/>
      <c r="J143" s="35"/>
      <c r="K143" s="35"/>
      <c r="L143" s="39"/>
      <c r="M143" s="19"/>
      <c r="N143" s="40"/>
      <c r="O143" s="40"/>
      <c r="P143" s="45"/>
    </row>
    <row r="144" spans="1:16" ht="25.5" x14ac:dyDescent="0.25">
      <c r="A144" s="74"/>
      <c r="B144" s="57" t="s">
        <v>128</v>
      </c>
      <c r="C144" s="57"/>
      <c r="D144" s="16"/>
      <c r="E144" s="56"/>
      <c r="F144" s="25"/>
      <c r="G144" s="57"/>
      <c r="H144" s="57"/>
      <c r="I144" s="16"/>
      <c r="J144" s="35"/>
      <c r="K144" s="35"/>
      <c r="L144" s="39"/>
      <c r="M144" s="19"/>
      <c r="N144" s="40"/>
      <c r="O144" s="40"/>
      <c r="P144" s="45"/>
    </row>
    <row r="145" spans="1:16" ht="94.5" customHeight="1" x14ac:dyDescent="0.25">
      <c r="A145" s="80">
        <v>42</v>
      </c>
      <c r="B145" s="58" t="s">
        <v>132</v>
      </c>
      <c r="C145" s="58"/>
      <c r="D145" s="16"/>
      <c r="E145" s="56"/>
      <c r="F145" s="25"/>
      <c r="G145" s="58"/>
      <c r="H145" s="58"/>
      <c r="I145" s="16">
        <v>43640</v>
      </c>
      <c r="J145" s="35" t="s">
        <v>185</v>
      </c>
      <c r="K145" s="35" t="s">
        <v>135</v>
      </c>
      <c r="L145" s="39">
        <v>30000</v>
      </c>
      <c r="M145" s="19">
        <v>54</v>
      </c>
      <c r="N145" s="40">
        <f t="shared" si="6"/>
        <v>1620000</v>
      </c>
      <c r="O145" s="40">
        <f t="shared" si="7"/>
        <v>567000</v>
      </c>
      <c r="P145" s="45">
        <f t="shared" si="8"/>
        <v>35</v>
      </c>
    </row>
    <row r="146" spans="1:16" ht="25.5" x14ac:dyDescent="0.25">
      <c r="A146" s="73"/>
      <c r="B146" s="58" t="s">
        <v>133</v>
      </c>
      <c r="C146" s="58"/>
      <c r="D146" s="16"/>
      <c r="E146" s="56"/>
      <c r="F146" s="25"/>
      <c r="G146" s="58"/>
      <c r="H146" s="58"/>
      <c r="I146" s="16"/>
      <c r="J146" s="35"/>
      <c r="K146" s="35"/>
      <c r="L146" s="39"/>
      <c r="M146" s="19"/>
      <c r="N146" s="40"/>
      <c r="O146" s="40"/>
      <c r="P146" s="45"/>
    </row>
    <row r="147" spans="1:16" ht="25.5" x14ac:dyDescent="0.25">
      <c r="A147" s="74"/>
      <c r="B147" s="58" t="s">
        <v>134</v>
      </c>
      <c r="C147" s="58"/>
      <c r="D147" s="16"/>
      <c r="E147" s="56"/>
      <c r="F147" s="25"/>
      <c r="G147" s="58"/>
      <c r="H147" s="58"/>
      <c r="I147" s="16"/>
      <c r="J147" s="35"/>
      <c r="K147" s="35"/>
      <c r="L147" s="39"/>
      <c r="M147" s="19"/>
      <c r="N147" s="40"/>
      <c r="O147" s="40"/>
      <c r="P147" s="45"/>
    </row>
    <row r="148" spans="1:16" ht="38.25" x14ac:dyDescent="0.25">
      <c r="A148" s="80">
        <v>43</v>
      </c>
      <c r="B148" s="60" t="s">
        <v>167</v>
      </c>
      <c r="C148" s="60"/>
      <c r="D148" s="16"/>
      <c r="E148" s="56"/>
      <c r="F148" s="25"/>
      <c r="G148" s="60"/>
      <c r="H148" s="60"/>
      <c r="I148" s="16">
        <v>43655</v>
      </c>
      <c r="J148" s="35" t="s">
        <v>186</v>
      </c>
      <c r="K148" s="35" t="s">
        <v>102</v>
      </c>
      <c r="L148" s="39">
        <v>48301</v>
      </c>
      <c r="M148" s="19">
        <v>54</v>
      </c>
      <c r="N148" s="40">
        <f t="shared" si="6"/>
        <v>2608254</v>
      </c>
      <c r="O148" s="40">
        <f t="shared" si="7"/>
        <v>912888.89999999991</v>
      </c>
      <c r="P148" s="45">
        <f t="shared" si="8"/>
        <v>35</v>
      </c>
    </row>
    <row r="149" spans="1:16" ht="38.25" x14ac:dyDescent="0.25">
      <c r="A149" s="73"/>
      <c r="B149" s="60" t="s">
        <v>168</v>
      </c>
      <c r="C149" s="60"/>
      <c r="D149" s="16"/>
      <c r="E149" s="56"/>
      <c r="F149" s="25"/>
      <c r="G149" s="60"/>
      <c r="H149" s="60"/>
      <c r="I149" s="16"/>
      <c r="J149" s="35"/>
      <c r="K149" s="35"/>
      <c r="L149" s="39"/>
      <c r="M149" s="19"/>
      <c r="N149" s="40"/>
      <c r="O149" s="40"/>
      <c r="P149" s="45"/>
    </row>
    <row r="150" spans="1:16" ht="25.5" x14ac:dyDescent="0.25">
      <c r="A150" s="74"/>
      <c r="B150" s="60" t="s">
        <v>169</v>
      </c>
      <c r="C150" s="60"/>
      <c r="D150" s="16"/>
      <c r="E150" s="56"/>
      <c r="F150" s="25"/>
      <c r="G150" s="60"/>
      <c r="H150" s="60"/>
      <c r="I150" s="16"/>
      <c r="J150" s="35"/>
      <c r="K150" s="35"/>
      <c r="L150" s="39"/>
      <c r="M150" s="19"/>
      <c r="N150" s="40"/>
      <c r="O150" s="40"/>
      <c r="P150" s="45"/>
    </row>
    <row r="151" spans="1:16" ht="51" x14ac:dyDescent="0.25">
      <c r="A151" s="80">
        <v>44</v>
      </c>
      <c r="B151" s="60" t="s">
        <v>163</v>
      </c>
      <c r="C151" s="60"/>
      <c r="D151" s="16"/>
      <c r="E151" s="56"/>
      <c r="F151" s="25"/>
      <c r="G151" s="60"/>
      <c r="H151" s="60"/>
      <c r="I151" s="16">
        <v>43675</v>
      </c>
      <c r="J151" s="35" t="s">
        <v>187</v>
      </c>
      <c r="K151" s="35" t="s">
        <v>106</v>
      </c>
      <c r="L151" s="39">
        <v>48301</v>
      </c>
      <c r="M151" s="19">
        <v>72</v>
      </c>
      <c r="N151" s="40">
        <f t="shared" si="6"/>
        <v>3477672</v>
      </c>
      <c r="O151" s="40">
        <f t="shared" si="7"/>
        <v>1217185.2</v>
      </c>
      <c r="P151" s="45">
        <f t="shared" si="8"/>
        <v>35</v>
      </c>
    </row>
    <row r="152" spans="1:16" ht="38.25" x14ac:dyDescent="0.25">
      <c r="A152" s="73"/>
      <c r="B152" s="60" t="s">
        <v>164</v>
      </c>
      <c r="C152" s="60"/>
      <c r="D152" s="16"/>
      <c r="E152" s="56"/>
      <c r="F152" s="25"/>
      <c r="G152" s="60"/>
      <c r="H152" s="60"/>
      <c r="I152" s="16"/>
      <c r="J152" s="35"/>
      <c r="K152" s="35"/>
      <c r="L152" s="39"/>
      <c r="M152" s="19"/>
      <c r="N152" s="40"/>
      <c r="O152" s="40"/>
      <c r="P152" s="45"/>
    </row>
    <row r="153" spans="1:16" ht="25.5" x14ac:dyDescent="0.25">
      <c r="A153" s="73"/>
      <c r="B153" s="60" t="s">
        <v>165</v>
      </c>
      <c r="C153" s="60"/>
      <c r="D153" s="16"/>
      <c r="E153" s="56"/>
      <c r="F153" s="25"/>
      <c r="G153" s="60"/>
      <c r="H153" s="60"/>
      <c r="I153" s="16"/>
      <c r="J153" s="35"/>
      <c r="K153" s="35"/>
      <c r="L153" s="39"/>
      <c r="M153" s="19"/>
      <c r="N153" s="40"/>
      <c r="O153" s="40"/>
      <c r="P153" s="45"/>
    </row>
    <row r="154" spans="1:16" ht="25.5" x14ac:dyDescent="0.25">
      <c r="A154" s="74"/>
      <c r="B154" s="60" t="s">
        <v>166</v>
      </c>
      <c r="C154" s="60"/>
      <c r="D154" s="16"/>
      <c r="E154" s="56"/>
      <c r="F154" s="25"/>
      <c r="G154" s="60"/>
      <c r="H154" s="60"/>
      <c r="I154" s="16"/>
      <c r="J154" s="35"/>
      <c r="K154" s="35"/>
      <c r="L154" s="39"/>
      <c r="M154" s="19"/>
      <c r="N154" s="40"/>
      <c r="O154" s="40"/>
      <c r="P154" s="45"/>
    </row>
    <row r="155" spans="1:16" ht="51" x14ac:dyDescent="0.25">
      <c r="A155" s="80">
        <v>45</v>
      </c>
      <c r="B155" s="60" t="s">
        <v>147</v>
      </c>
      <c r="C155" s="60"/>
      <c r="D155" s="16"/>
      <c r="E155" s="56"/>
      <c r="F155" s="25"/>
      <c r="G155" s="60"/>
      <c r="H155" s="60"/>
      <c r="I155" s="16">
        <v>43697</v>
      </c>
      <c r="J155" s="35" t="s">
        <v>188</v>
      </c>
      <c r="K155" s="35" t="s">
        <v>149</v>
      </c>
      <c r="L155" s="39">
        <v>48301</v>
      </c>
      <c r="M155" s="19">
        <v>42</v>
      </c>
      <c r="N155" s="40">
        <f t="shared" si="6"/>
        <v>2028642</v>
      </c>
      <c r="O155" s="40">
        <f t="shared" si="7"/>
        <v>710024.7</v>
      </c>
      <c r="P155" s="45">
        <f t="shared" si="8"/>
        <v>35</v>
      </c>
    </row>
    <row r="156" spans="1:16" ht="25.5" x14ac:dyDescent="0.25">
      <c r="A156" s="74"/>
      <c r="B156" s="60" t="s">
        <v>148</v>
      </c>
      <c r="C156" s="60"/>
      <c r="D156" s="16"/>
      <c r="E156" s="56"/>
      <c r="F156" s="25"/>
      <c r="G156" s="60"/>
      <c r="H156" s="60"/>
      <c r="I156" s="16"/>
      <c r="J156" s="35"/>
      <c r="K156" s="35"/>
      <c r="L156" s="39"/>
      <c r="M156" s="19"/>
      <c r="N156" s="40"/>
      <c r="O156" s="40"/>
      <c r="P156" s="45"/>
    </row>
    <row r="157" spans="1:16" ht="38.25" x14ac:dyDescent="0.25">
      <c r="A157" s="80">
        <v>46</v>
      </c>
      <c r="B157" s="60" t="s">
        <v>172</v>
      </c>
      <c r="C157" s="60"/>
      <c r="D157" s="16"/>
      <c r="E157" s="56"/>
      <c r="F157" s="25"/>
      <c r="G157" s="60"/>
      <c r="H157" s="60"/>
      <c r="I157" s="16">
        <v>43714</v>
      </c>
      <c r="J157" s="35" t="s">
        <v>189</v>
      </c>
      <c r="K157" s="35" t="s">
        <v>102</v>
      </c>
      <c r="L157" s="39">
        <v>48301</v>
      </c>
      <c r="M157" s="19">
        <v>54</v>
      </c>
      <c r="N157" s="40">
        <f t="shared" si="6"/>
        <v>2608254</v>
      </c>
      <c r="O157" s="40">
        <f t="shared" si="7"/>
        <v>912888.89999999991</v>
      </c>
      <c r="P157" s="45">
        <f t="shared" si="8"/>
        <v>35</v>
      </c>
    </row>
    <row r="158" spans="1:16" ht="38.25" x14ac:dyDescent="0.25">
      <c r="A158" s="73"/>
      <c r="B158" s="60" t="s">
        <v>173</v>
      </c>
      <c r="C158" s="60"/>
      <c r="D158" s="16"/>
      <c r="E158" s="56"/>
      <c r="F158" s="25"/>
      <c r="G158" s="60"/>
      <c r="H158" s="60"/>
      <c r="I158" s="16"/>
      <c r="J158" s="35"/>
      <c r="K158" s="35"/>
      <c r="L158" s="39"/>
      <c r="M158" s="19"/>
      <c r="N158" s="40"/>
      <c r="O158" s="40"/>
      <c r="P158" s="45"/>
    </row>
    <row r="159" spans="1:16" ht="38.25" x14ac:dyDescent="0.25">
      <c r="A159" s="74"/>
      <c r="B159" s="60" t="s">
        <v>174</v>
      </c>
      <c r="C159" s="60"/>
      <c r="D159" s="16"/>
      <c r="E159" s="56"/>
      <c r="F159" s="25"/>
      <c r="G159" s="60"/>
      <c r="H159" s="60"/>
      <c r="I159" s="16"/>
      <c r="J159" s="35"/>
      <c r="K159" s="35"/>
      <c r="L159" s="39"/>
      <c r="M159" s="19"/>
      <c r="N159" s="40"/>
      <c r="O159" s="40"/>
      <c r="P159" s="45"/>
    </row>
    <row r="160" spans="1:16" ht="51" x14ac:dyDescent="0.25">
      <c r="A160" s="80">
        <v>47</v>
      </c>
      <c r="B160" s="60" t="s">
        <v>144</v>
      </c>
      <c r="C160" s="60"/>
      <c r="D160" s="16"/>
      <c r="E160" s="56"/>
      <c r="F160" s="25"/>
      <c r="G160" s="60"/>
      <c r="H160" s="60"/>
      <c r="I160" s="16">
        <v>43763</v>
      </c>
      <c r="J160" s="35" t="s">
        <v>190</v>
      </c>
      <c r="K160" s="35" t="s">
        <v>112</v>
      </c>
      <c r="L160" s="39">
        <v>34437</v>
      </c>
      <c r="M160" s="19">
        <v>54</v>
      </c>
      <c r="N160" s="40">
        <f t="shared" si="6"/>
        <v>1859598</v>
      </c>
      <c r="O160" s="40">
        <f t="shared" si="7"/>
        <v>650859.29999999993</v>
      </c>
      <c r="P160" s="45">
        <f t="shared" si="8"/>
        <v>35</v>
      </c>
    </row>
    <row r="161" spans="1:18" ht="38.25" x14ac:dyDescent="0.25">
      <c r="A161" s="73"/>
      <c r="B161" s="60" t="s">
        <v>145</v>
      </c>
      <c r="C161" s="60"/>
      <c r="D161" s="16"/>
      <c r="E161" s="56"/>
      <c r="F161" s="25"/>
      <c r="G161" s="60"/>
      <c r="H161" s="60"/>
      <c r="I161" s="16"/>
      <c r="J161" s="35"/>
      <c r="K161" s="35"/>
      <c r="L161" s="39"/>
      <c r="M161" s="19"/>
      <c r="N161" s="40"/>
      <c r="O161" s="40"/>
      <c r="P161" s="45"/>
    </row>
    <row r="162" spans="1:18" ht="25.5" x14ac:dyDescent="0.25">
      <c r="A162" s="74"/>
      <c r="B162" s="60" t="s">
        <v>146</v>
      </c>
      <c r="C162" s="60"/>
      <c r="D162" s="16"/>
      <c r="E162" s="56"/>
      <c r="F162" s="25"/>
      <c r="G162" s="60"/>
      <c r="H162" s="60"/>
      <c r="I162" s="16"/>
      <c r="J162" s="35"/>
      <c r="K162" s="35"/>
      <c r="L162" s="39"/>
      <c r="M162" s="19"/>
      <c r="N162" s="40"/>
      <c r="O162" s="40"/>
      <c r="P162" s="45"/>
    </row>
    <row r="163" spans="1:18" ht="87" customHeight="1" x14ac:dyDescent="0.25">
      <c r="A163" s="80">
        <v>48</v>
      </c>
      <c r="B163" s="58" t="s">
        <v>129</v>
      </c>
      <c r="C163" s="58"/>
      <c r="D163" s="16"/>
      <c r="E163" s="56"/>
      <c r="F163" s="25"/>
      <c r="G163" s="58"/>
      <c r="H163" s="58"/>
      <c r="I163" s="16">
        <v>43931</v>
      </c>
      <c r="J163" s="35" t="s">
        <v>191</v>
      </c>
      <c r="K163" s="35" t="s">
        <v>102</v>
      </c>
      <c r="L163" s="39">
        <v>48301</v>
      </c>
      <c r="M163" s="19">
        <v>54</v>
      </c>
      <c r="N163" s="40">
        <f t="shared" si="6"/>
        <v>2608254</v>
      </c>
      <c r="O163" s="40">
        <f t="shared" si="7"/>
        <v>912888.89999999991</v>
      </c>
      <c r="P163" s="45">
        <f t="shared" si="8"/>
        <v>35</v>
      </c>
    </row>
    <row r="164" spans="1:18" ht="25.5" x14ac:dyDescent="0.25">
      <c r="A164" s="73"/>
      <c r="B164" s="58" t="s">
        <v>130</v>
      </c>
      <c r="C164" s="58"/>
      <c r="D164" s="16"/>
      <c r="E164" s="56"/>
      <c r="F164" s="25"/>
      <c r="G164" s="58"/>
      <c r="H164" s="58"/>
      <c r="I164" s="16"/>
      <c r="J164" s="35"/>
      <c r="K164" s="35"/>
      <c r="L164" s="39"/>
      <c r="M164" s="19"/>
      <c r="N164" s="40"/>
      <c r="O164" s="40"/>
      <c r="P164" s="45"/>
    </row>
    <row r="165" spans="1:18" ht="48.75" customHeight="1" x14ac:dyDescent="0.25">
      <c r="A165" s="74"/>
      <c r="B165" s="58" t="s">
        <v>131</v>
      </c>
      <c r="C165" s="58"/>
      <c r="D165" s="16"/>
      <c r="E165" s="56"/>
      <c r="F165" s="25"/>
      <c r="G165" s="58"/>
      <c r="H165" s="58"/>
      <c r="I165" s="16"/>
      <c r="J165" s="35"/>
      <c r="K165" s="35"/>
      <c r="L165" s="39"/>
      <c r="M165" s="19"/>
      <c r="N165" s="40"/>
      <c r="O165" s="40"/>
      <c r="P165" s="45"/>
    </row>
    <row r="166" spans="1:18" ht="26.25" customHeight="1" x14ac:dyDescent="0.25">
      <c r="A166" s="15"/>
      <c r="B166" s="92" t="s">
        <v>94</v>
      </c>
      <c r="C166" s="92"/>
      <c r="D166" s="92"/>
      <c r="E166" s="92"/>
      <c r="F166" s="92"/>
      <c r="G166" s="92"/>
      <c r="H166" s="92"/>
      <c r="I166" s="92"/>
      <c r="J166" s="92"/>
      <c r="K166" s="92"/>
      <c r="L166" s="92"/>
      <c r="M166" s="92"/>
      <c r="N166" s="69">
        <f>SUM(N11:N165)</f>
        <v>122329098.60000001</v>
      </c>
      <c r="O166" s="69">
        <f>SUM(O11:O165)</f>
        <v>42642065.024999976</v>
      </c>
      <c r="P166" s="70">
        <v>34.6</v>
      </c>
    </row>
    <row r="167" spans="1:18" ht="84" customHeight="1" x14ac:dyDescent="0.25">
      <c r="A167" s="1"/>
      <c r="B167" s="84" t="s">
        <v>247</v>
      </c>
      <c r="C167" s="85"/>
      <c r="D167" s="85"/>
      <c r="E167" s="85"/>
      <c r="F167" s="85"/>
      <c r="G167" s="13"/>
      <c r="H167" s="86"/>
      <c r="I167" s="87"/>
      <c r="J167" s="87"/>
      <c r="K167" s="13"/>
      <c r="L167" s="75" t="s">
        <v>98</v>
      </c>
      <c r="M167" s="76"/>
      <c r="N167" s="76"/>
      <c r="O167" s="13"/>
      <c r="P167" s="13"/>
    </row>
    <row r="168" spans="1:18" ht="39" customHeight="1" x14ac:dyDescent="0.25">
      <c r="A168" s="1"/>
      <c r="B168" s="88" t="s">
        <v>176</v>
      </c>
      <c r="C168" s="88"/>
      <c r="D168" s="88"/>
      <c r="E168" s="88"/>
      <c r="F168" s="88"/>
      <c r="G168" s="1"/>
      <c r="H168" s="88" t="s">
        <v>177</v>
      </c>
      <c r="I168" s="89"/>
      <c r="J168" s="89"/>
      <c r="K168" s="5"/>
      <c r="L168" s="81"/>
      <c r="M168" s="82"/>
      <c r="N168" s="82"/>
      <c r="O168" s="1"/>
      <c r="P168" s="1"/>
    </row>
    <row r="169" spans="1:18" ht="2.25" hidden="1" customHeight="1" x14ac:dyDescent="0.25">
      <c r="A169" s="1"/>
      <c r="B169" s="93"/>
      <c r="C169" s="93"/>
      <c r="D169" s="93"/>
      <c r="E169" s="93"/>
      <c r="F169" s="93"/>
      <c r="G169" s="1"/>
      <c r="H169" s="7"/>
      <c r="I169" s="8"/>
      <c r="J169" s="3"/>
      <c r="K169" s="5"/>
      <c r="L169" s="82"/>
      <c r="M169" s="82"/>
      <c r="N169" s="82"/>
      <c r="O169" s="1"/>
      <c r="P169" s="1"/>
    </row>
    <row r="170" spans="1:18" ht="34.5" customHeight="1" x14ac:dyDescent="0.25">
      <c r="A170" s="2"/>
      <c r="B170" s="77" t="s">
        <v>95</v>
      </c>
      <c r="C170" s="78"/>
      <c r="D170" s="78"/>
      <c r="E170" s="78"/>
      <c r="F170" s="78"/>
      <c r="G170" s="2"/>
      <c r="H170" s="79"/>
      <c r="I170" s="79"/>
      <c r="J170" s="79"/>
      <c r="K170" s="2"/>
      <c r="L170" s="77" t="s">
        <v>96</v>
      </c>
      <c r="M170" s="78"/>
      <c r="N170" s="78"/>
      <c r="O170" s="2"/>
      <c r="P170" s="2"/>
    </row>
    <row r="171" spans="1:18" ht="60.75" customHeight="1" x14ac:dyDescent="0.25">
      <c r="A171" s="2"/>
      <c r="B171" s="2"/>
      <c r="C171" s="2"/>
      <c r="D171" s="2"/>
      <c r="E171" s="4"/>
      <c r="F171" s="2"/>
      <c r="G171" s="2"/>
      <c r="H171" s="68" t="s">
        <v>97</v>
      </c>
      <c r="I171" s="2"/>
      <c r="J171" s="2"/>
      <c r="K171" s="2"/>
      <c r="L171" s="2"/>
      <c r="M171" s="9"/>
      <c r="N171" s="66"/>
      <c r="O171" s="2"/>
      <c r="P171" s="2"/>
    </row>
    <row r="172" spans="1:18" ht="60.75" customHeight="1" x14ac:dyDescent="0.25">
      <c r="A172" s="2"/>
      <c r="B172" s="81"/>
      <c r="C172" s="82"/>
      <c r="D172" s="82"/>
      <c r="E172" s="82"/>
      <c r="F172" s="82"/>
      <c r="G172" s="2"/>
      <c r="H172" s="83"/>
      <c r="I172" s="83"/>
      <c r="J172" s="2"/>
      <c r="K172" s="5"/>
      <c r="L172" s="6"/>
      <c r="M172" s="10"/>
      <c r="N172" s="2"/>
      <c r="O172" s="2"/>
      <c r="P172" s="2"/>
    </row>
    <row r="173" spans="1:18" ht="77.25" customHeight="1" x14ac:dyDescent="0.25">
      <c r="A173" s="2"/>
      <c r="B173" s="82"/>
      <c r="C173" s="82"/>
      <c r="D173" s="82"/>
      <c r="E173" s="82"/>
      <c r="F173" s="82"/>
      <c r="G173" s="2"/>
      <c r="H173" s="83"/>
      <c r="I173" s="83"/>
      <c r="J173" s="2"/>
      <c r="K173" s="81"/>
      <c r="L173" s="81"/>
      <c r="M173" s="10"/>
      <c r="N173" s="90"/>
      <c r="O173" s="82"/>
      <c r="P173" s="2"/>
      <c r="R173" s="12"/>
    </row>
    <row r="174" spans="1:18" ht="60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9"/>
      <c r="N174" s="2"/>
      <c r="O174" s="2"/>
      <c r="P174" s="2"/>
      <c r="R174" s="12"/>
    </row>
    <row r="175" spans="1:18" ht="60.75" customHeight="1" x14ac:dyDescent="0.25">
      <c r="R175" s="12"/>
    </row>
    <row r="176" spans="1:18" ht="60.75" customHeight="1" x14ac:dyDescent="0.25">
      <c r="R176" s="12"/>
    </row>
    <row r="177" spans="18:18" ht="90.75" customHeight="1" x14ac:dyDescent="0.25">
      <c r="R177" s="12"/>
    </row>
    <row r="178" spans="18:18" ht="60.75" customHeight="1" x14ac:dyDescent="0.25">
      <c r="R178" s="12"/>
    </row>
    <row r="179" spans="18:18" ht="60.75" customHeight="1" x14ac:dyDescent="0.25">
      <c r="R179" s="12"/>
    </row>
    <row r="180" spans="18:18" ht="60.75" customHeight="1" x14ac:dyDescent="0.25">
      <c r="R180" s="12"/>
    </row>
    <row r="181" spans="18:18" ht="60.75" customHeight="1" x14ac:dyDescent="0.25">
      <c r="R181" s="12"/>
    </row>
    <row r="182" spans="18:18" ht="60.75" customHeight="1" x14ac:dyDescent="0.25">
      <c r="R182" s="12"/>
    </row>
    <row r="183" spans="18:18" ht="87.75" customHeight="1" x14ac:dyDescent="0.25">
      <c r="R183" s="12"/>
    </row>
    <row r="184" spans="18:18" ht="38.25" customHeight="1" x14ac:dyDescent="0.25">
      <c r="R184" s="12"/>
    </row>
    <row r="185" spans="18:18" ht="54" customHeight="1" x14ac:dyDescent="0.25">
      <c r="R185" s="14" t="e">
        <f>SUM(#REF!)</f>
        <v>#REF!</v>
      </c>
    </row>
  </sheetData>
  <mergeCells count="87">
    <mergeCell ref="A37:A40"/>
    <mergeCell ref="A41:A44"/>
    <mergeCell ref="A16:A19"/>
    <mergeCell ref="A151:A154"/>
    <mergeCell ref="A148:A150"/>
    <mergeCell ref="A49:A50"/>
    <mergeCell ref="A31:A36"/>
    <mergeCell ref="A76:A78"/>
    <mergeCell ref="A45:A48"/>
    <mergeCell ref="A51:A53"/>
    <mergeCell ref="A54:A56"/>
    <mergeCell ref="A57:A58"/>
    <mergeCell ref="A59:A60"/>
    <mergeCell ref="A61:A63"/>
    <mergeCell ref="A64:A65"/>
    <mergeCell ref="A66:A69"/>
    <mergeCell ref="A1:P1"/>
    <mergeCell ref="A2:P2"/>
    <mergeCell ref="A3:P3"/>
    <mergeCell ref="A4:P4"/>
    <mergeCell ref="A5:A9"/>
    <mergeCell ref="B5:H5"/>
    <mergeCell ref="I5:I9"/>
    <mergeCell ref="J5:J9"/>
    <mergeCell ref="K5:K9"/>
    <mergeCell ref="L5:N5"/>
    <mergeCell ref="P8:P9"/>
    <mergeCell ref="G6:H6"/>
    <mergeCell ref="L6:L9"/>
    <mergeCell ref="M6:M9"/>
    <mergeCell ref="N6:N9"/>
    <mergeCell ref="G7:G9"/>
    <mergeCell ref="O8:O9"/>
    <mergeCell ref="O5:P7"/>
    <mergeCell ref="B6:B9"/>
    <mergeCell ref="C6:C9"/>
    <mergeCell ref="D6:D9"/>
    <mergeCell ref="E6:F7"/>
    <mergeCell ref="A11:A15"/>
    <mergeCell ref="A20:A24"/>
    <mergeCell ref="A25:A30"/>
    <mergeCell ref="H7:H9"/>
    <mergeCell ref="E8:E9"/>
    <mergeCell ref="F8:F9"/>
    <mergeCell ref="A70:A71"/>
    <mergeCell ref="A72:A75"/>
    <mergeCell ref="A93:A94"/>
    <mergeCell ref="A95:A98"/>
    <mergeCell ref="A106:A108"/>
    <mergeCell ref="A79:A81"/>
    <mergeCell ref="A82:A84"/>
    <mergeCell ref="A85:A87"/>
    <mergeCell ref="A88:A90"/>
    <mergeCell ref="A91:A92"/>
    <mergeCell ref="A99:A101"/>
    <mergeCell ref="K173:L173"/>
    <mergeCell ref="N173:O173"/>
    <mergeCell ref="A118:A121"/>
    <mergeCell ref="A122:A125"/>
    <mergeCell ref="A126:A127"/>
    <mergeCell ref="A128:A129"/>
    <mergeCell ref="A133:A135"/>
    <mergeCell ref="A136:A138"/>
    <mergeCell ref="A139:A141"/>
    <mergeCell ref="B166:M166"/>
    <mergeCell ref="B168:F169"/>
    <mergeCell ref="L168:N169"/>
    <mergeCell ref="A130:A132"/>
    <mergeCell ref="A142:A144"/>
    <mergeCell ref="A160:A162"/>
    <mergeCell ref="A155:A156"/>
    <mergeCell ref="B172:F173"/>
    <mergeCell ref="H172:I173"/>
    <mergeCell ref="A115:A117"/>
    <mergeCell ref="A112:A114"/>
    <mergeCell ref="A157:A159"/>
    <mergeCell ref="B167:F167"/>
    <mergeCell ref="B170:F170"/>
    <mergeCell ref="H167:J167"/>
    <mergeCell ref="H168:J168"/>
    <mergeCell ref="A109:A111"/>
    <mergeCell ref="A102:A105"/>
    <mergeCell ref="L167:N167"/>
    <mergeCell ref="L170:N170"/>
    <mergeCell ref="H170:J170"/>
    <mergeCell ref="A163:A165"/>
    <mergeCell ref="A145:A147"/>
  </mergeCells>
  <printOptions horizontalCentered="1"/>
  <pageMargins left="0.25" right="0.25" top="0.75" bottom="0.75" header="0.3" footer="0.3"/>
  <pageSetup paperSize="9" scale="70" fitToHeight="2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список</vt:lpstr>
      <vt:lpstr>список!Область_печати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uzer</dc:creator>
  <cp:lastModifiedBy>Настя</cp:lastModifiedBy>
  <cp:lastPrinted>2020-05-21T05:48:32Z</cp:lastPrinted>
  <dcterms:created xsi:type="dcterms:W3CDTF">2019-05-27T09:37:46Z</dcterms:created>
  <dcterms:modified xsi:type="dcterms:W3CDTF">2020-06-15T09:55:31Z</dcterms:modified>
</cp:coreProperties>
</file>